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20" tabRatio="715"/>
  </bookViews>
  <sheets>
    <sheet name="ВПО по ВЭД" sheetId="1" r:id="rId1"/>
    <sheet name="ВПО по ОКСО" sheetId="2" r:id="rId2"/>
    <sheet name="СПО по ВЕД" sheetId="3" r:id="rId3"/>
    <sheet name="СПО по ОКСО" sheetId="4" r:id="rId4"/>
    <sheet name="Профессии по ВЕД" sheetId="5" r:id="rId5"/>
    <sheet name="Профессии по ОКСО" sheetId="6" r:id="rId6"/>
  </sheets>
  <definedNames>
    <definedName name="_xlnm.Print_Titles" localSheetId="0">'ВПО по ВЭД'!$8:$10</definedName>
    <definedName name="_xlnm.Print_Titles" localSheetId="1">'ВПО по ОКСО'!$8:$10</definedName>
  </definedNames>
  <calcPr calcId="125725" calcOnSave="0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6"/>
  <c r="H37"/>
  <c r="G37"/>
  <c r="F37"/>
  <c r="E37"/>
  <c r="D37"/>
  <c r="C37"/>
  <c r="I35"/>
  <c r="H35"/>
  <c r="G35"/>
  <c r="F35"/>
  <c r="E35"/>
  <c r="D35"/>
  <c r="C35"/>
  <c r="I30"/>
  <c r="H30"/>
  <c r="G30"/>
  <c r="F30"/>
  <c r="E30"/>
  <c r="D30"/>
  <c r="C30"/>
  <c r="I27"/>
  <c r="H27"/>
  <c r="G27"/>
  <c r="F27"/>
  <c r="E27"/>
  <c r="D27"/>
  <c r="C27"/>
  <c r="I12"/>
  <c r="H12"/>
  <c r="G12"/>
  <c r="F12"/>
  <c r="E12"/>
  <c r="D12"/>
  <c r="C12"/>
  <c r="I11"/>
  <c r="H11"/>
  <c r="G11"/>
  <c r="F11"/>
  <c r="E11"/>
  <c r="D11"/>
  <c r="C11"/>
  <c r="I32" i="5"/>
  <c r="H32"/>
  <c r="G32"/>
  <c r="F32"/>
  <c r="E32"/>
  <c r="D32"/>
  <c r="C32"/>
  <c r="I19"/>
  <c r="H19"/>
  <c r="G19"/>
  <c r="F19"/>
  <c r="E19"/>
  <c r="D19"/>
  <c r="C19"/>
  <c r="I16"/>
  <c r="H16"/>
  <c r="G16"/>
  <c r="F16"/>
  <c r="E16"/>
  <c r="D16"/>
  <c r="C16"/>
  <c r="I12"/>
  <c r="H12"/>
  <c r="G12"/>
  <c r="F12"/>
  <c r="E12"/>
  <c r="D12"/>
  <c r="C12"/>
  <c r="I11"/>
  <c r="H11"/>
  <c r="G11"/>
  <c r="F11"/>
  <c r="E11"/>
  <c r="D11"/>
  <c r="C11"/>
  <c r="I49" i="4"/>
  <c r="H49"/>
  <c r="G49"/>
  <c r="F49"/>
  <c r="E49"/>
  <c r="D49"/>
  <c r="C49"/>
  <c r="D47"/>
  <c r="C47"/>
  <c r="I45"/>
  <c r="H45"/>
  <c r="G45"/>
  <c r="F45"/>
  <c r="E45"/>
  <c r="D45"/>
  <c r="C45"/>
  <c r="I40"/>
  <c r="H40"/>
  <c r="G40"/>
  <c r="F40"/>
  <c r="E40"/>
  <c r="D40"/>
  <c r="C40"/>
  <c r="I37"/>
  <c r="H37"/>
  <c r="G37"/>
  <c r="F37"/>
  <c r="E37"/>
  <c r="D37"/>
  <c r="C37"/>
  <c r="I33"/>
  <c r="H33"/>
  <c r="G33"/>
  <c r="F33"/>
  <c r="E33"/>
  <c r="D33"/>
  <c r="C33"/>
  <c r="I14"/>
  <c r="H14"/>
  <c r="G14"/>
  <c r="F14"/>
  <c r="E14"/>
  <c r="D14"/>
  <c r="C14"/>
  <c r="I12"/>
  <c r="H12"/>
  <c r="G12"/>
  <c r="F12"/>
  <c r="E12"/>
  <c r="D12"/>
  <c r="C12"/>
  <c r="I11"/>
  <c r="H11"/>
  <c r="G11"/>
  <c r="F11"/>
  <c r="E11"/>
  <c r="D11"/>
  <c r="C11"/>
  <c r="I39" i="3"/>
  <c r="G39"/>
  <c r="F39"/>
  <c r="E39"/>
  <c r="I32"/>
  <c r="H32"/>
  <c r="G32"/>
  <c r="F32"/>
  <c r="E32"/>
  <c r="D32"/>
  <c r="C32"/>
  <c r="C31"/>
  <c r="I19"/>
  <c r="H19"/>
  <c r="G19"/>
  <c r="F19"/>
  <c r="E19"/>
  <c r="D19"/>
  <c r="C19"/>
  <c r="I16"/>
  <c r="H16"/>
  <c r="G16"/>
  <c r="F16"/>
  <c r="E16"/>
  <c r="D16"/>
  <c r="C16"/>
  <c r="I12"/>
  <c r="H12"/>
  <c r="G12"/>
  <c r="F12"/>
  <c r="E12"/>
  <c r="D12"/>
  <c r="C12"/>
  <c r="I11"/>
  <c r="H11"/>
  <c r="G11"/>
  <c r="F11"/>
  <c r="E11"/>
  <c r="D11"/>
  <c r="C11"/>
  <c r="D32" i="1"/>
  <c r="D40"/>
  <c r="C32"/>
  <c r="C16"/>
  <c r="D19"/>
  <c r="C60" i="2"/>
  <c r="D60"/>
  <c r="I24" i="1"/>
  <c r="I19"/>
  <c r="I12"/>
  <c r="I16"/>
  <c r="I32"/>
  <c r="I11"/>
  <c r="H19"/>
  <c r="H12"/>
  <c r="H16"/>
  <c r="H32"/>
  <c r="H11"/>
  <c r="G18"/>
  <c r="F16"/>
  <c r="G16"/>
  <c r="E22"/>
  <c r="E19"/>
  <c r="E16"/>
  <c r="E12"/>
  <c r="E32"/>
  <c r="E11"/>
  <c r="F19"/>
  <c r="F12"/>
  <c r="F32"/>
  <c r="F30"/>
  <c r="F11"/>
  <c r="G19"/>
  <c r="G12"/>
  <c r="G32"/>
  <c r="G44"/>
  <c r="G11"/>
  <c r="C12"/>
  <c r="D12"/>
  <c r="D16"/>
  <c r="C19"/>
  <c r="D11"/>
  <c r="C11"/>
  <c r="C17" i="2"/>
  <c r="D56"/>
  <c r="E56"/>
  <c r="F56"/>
  <c r="G56"/>
  <c r="H56"/>
  <c r="I56"/>
  <c r="C56"/>
  <c r="D54"/>
  <c r="E54"/>
  <c r="F54"/>
  <c r="G54"/>
  <c r="H54"/>
  <c r="I54"/>
  <c r="C54"/>
  <c r="D46"/>
  <c r="E46"/>
  <c r="F46"/>
  <c r="G46"/>
  <c r="H46"/>
  <c r="I46"/>
  <c r="C46"/>
  <c r="D43"/>
  <c r="E43"/>
  <c r="F43"/>
  <c r="G43"/>
  <c r="H43"/>
  <c r="I43"/>
  <c r="C43"/>
  <c r="D38"/>
  <c r="E38"/>
  <c r="F38"/>
  <c r="G38"/>
  <c r="H38"/>
  <c r="I38"/>
  <c r="C38"/>
  <c r="D17"/>
  <c r="E17"/>
  <c r="F17"/>
  <c r="G17"/>
  <c r="H17"/>
  <c r="I17"/>
  <c r="D12"/>
  <c r="E12"/>
  <c r="F12"/>
  <c r="G12"/>
  <c r="H12"/>
  <c r="I12"/>
  <c r="C12"/>
  <c r="D11"/>
  <c r="E11"/>
  <c r="F11"/>
  <c r="G11"/>
  <c r="H11"/>
  <c r="I11"/>
  <c r="C11"/>
</calcChain>
</file>

<file path=xl/sharedStrings.xml><?xml version="1.0" encoding="utf-8"?>
<sst xmlns="http://schemas.openxmlformats.org/spreadsheetml/2006/main" count="551" uniqueCount="213">
  <si>
    <t>ПРОГНОЗ</t>
  </si>
  <si>
    <t>D</t>
  </si>
  <si>
    <t>F</t>
  </si>
  <si>
    <t>G</t>
  </si>
  <si>
    <t>I</t>
  </si>
  <si>
    <t>J</t>
  </si>
  <si>
    <t>K</t>
  </si>
  <si>
    <t>L</t>
  </si>
  <si>
    <t>N</t>
  </si>
  <si>
    <t>O</t>
  </si>
  <si>
    <t>P</t>
  </si>
  <si>
    <t>Q</t>
  </si>
  <si>
    <t>R</t>
  </si>
  <si>
    <t>2020 г.</t>
  </si>
  <si>
    <t>2021 г.</t>
  </si>
  <si>
    <t>2022 г.</t>
  </si>
  <si>
    <t>2023 г.</t>
  </si>
  <si>
    <t>2024 г.</t>
  </si>
  <si>
    <t>человек</t>
  </si>
  <si>
    <t>Раздел ОКВЭД</t>
  </si>
  <si>
    <t xml:space="preserve">Лесоводство и лесозаготовки </t>
  </si>
  <si>
    <t xml:space="preserve">Рыболовство и рыбоводство </t>
  </si>
  <si>
    <t xml:space="preserve">Деятельность полиграфическая и копирование носителей информации </t>
  </si>
  <si>
    <t xml:space="preserve">Производство прочих транспортных средств и оборудования </t>
  </si>
  <si>
    <t xml:space="preserve">Обеспечение электрической энергией, газом и паром; кондиционирование воздуха 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</si>
  <si>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</si>
  <si>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</si>
  <si>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</si>
  <si>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Деятельность воздушного и космического транспорта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</si>
  <si>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</si>
  <si>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</si>
  <si>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Образование </t>
  </si>
  <si>
    <t>Архитектура</t>
  </si>
  <si>
    <t>Информатика и вычислительная техника</t>
  </si>
  <si>
    <t>Управление в технических системах</t>
  </si>
  <si>
    <t>Фармация</t>
  </si>
  <si>
    <t>Сестринское дело</t>
  </si>
  <si>
    <t>Юриспруденция</t>
  </si>
  <si>
    <t>Математические и естественные науки</t>
  </si>
  <si>
    <t>Инженерное дело, технологии и технические науки</t>
  </si>
  <si>
    <t>Здравоохранение и медицинские науки</t>
  </si>
  <si>
    <t>Сельское хозяйство и сельскохозяйственные науки</t>
  </si>
  <si>
    <t>Науки об обществе</t>
  </si>
  <si>
    <t>Математика и механика</t>
  </si>
  <si>
    <t>Компьютерные и информационные науки</t>
  </si>
  <si>
    <t>Физика и астрономия</t>
  </si>
  <si>
    <t>1.03.00.00</t>
  </si>
  <si>
    <t>1.01.00.00</t>
  </si>
  <si>
    <t>1.02.00.00</t>
  </si>
  <si>
    <t>1.05.00.00</t>
  </si>
  <si>
    <t>Науки о земле</t>
  </si>
  <si>
    <t>2.07.00.00</t>
  </si>
  <si>
    <t>Техника и технологии строительства</t>
  </si>
  <si>
    <t>2.08.00.00</t>
  </si>
  <si>
    <t>2.09.00.00</t>
  </si>
  <si>
    <t>2.10.00.00</t>
  </si>
  <si>
    <t>2.11.00.00</t>
  </si>
  <si>
    <t>Электроника, радиотехника и системы связи</t>
  </si>
  <si>
    <t>2.13.00.00</t>
  </si>
  <si>
    <t>Электро- тепло- энергетика</t>
  </si>
  <si>
    <t>2.15.00.00</t>
  </si>
  <si>
    <t>Машиностроение</t>
  </si>
  <si>
    <t>2.16.00.00</t>
  </si>
  <si>
    <t>2.18.00.00</t>
  </si>
  <si>
    <t>Физико-технические науки и технологии</t>
  </si>
  <si>
    <t>Химические технологии</t>
  </si>
  <si>
    <t>2.20.00.00</t>
  </si>
  <si>
    <t>Техносферная безопасность и природообустройство</t>
  </si>
  <si>
    <t>2.21.00.00</t>
  </si>
  <si>
    <t>Прикладная геология, горное дело, нефтегазовое дело и геодезия</t>
  </si>
  <si>
    <t>2.22.00.00</t>
  </si>
  <si>
    <t>Технология материалов</t>
  </si>
  <si>
    <t>2.23.00.00</t>
  </si>
  <si>
    <t>2.24.00.00</t>
  </si>
  <si>
    <t>Авиационная и ракетно-космическая техника</t>
  </si>
  <si>
    <t>2.25.00.00</t>
  </si>
  <si>
    <t>2.26.00.00</t>
  </si>
  <si>
    <t>2.27.00.00</t>
  </si>
  <si>
    <t>2.29.00.00</t>
  </si>
  <si>
    <t>Технологии легкой промышленности</t>
  </si>
  <si>
    <t>3.31.00.00</t>
  </si>
  <si>
    <t>Клиническая медицина</t>
  </si>
  <si>
    <t>3.32.00.00</t>
  </si>
  <si>
    <t>3.33.00.00</t>
  </si>
  <si>
    <t>3.34.00.00</t>
  </si>
  <si>
    <t>4.35.00.00</t>
  </si>
  <si>
    <t>Сельское, лесное и рыбное хозяйство</t>
  </si>
  <si>
    <t>4.36.00.00</t>
  </si>
  <si>
    <t>Ветеринария и зоотехния</t>
  </si>
  <si>
    <t>5.37.00.00</t>
  </si>
  <si>
    <t>Психологические науки</t>
  </si>
  <si>
    <t>5.38.00.00</t>
  </si>
  <si>
    <t>Экономика и управление</t>
  </si>
  <si>
    <t>5.39.00.00</t>
  </si>
  <si>
    <t>Социология и социальная работа</t>
  </si>
  <si>
    <t>5.40.00.00</t>
  </si>
  <si>
    <t>5.42.00.00</t>
  </si>
  <si>
    <t>5.43.00.00</t>
  </si>
  <si>
    <t>Сервис и туризм</t>
  </si>
  <si>
    <t>6.44.00.00</t>
  </si>
  <si>
    <t>Образование и педагогические науки</t>
  </si>
  <si>
    <t>Гуманитарные науки</t>
  </si>
  <si>
    <t>7.45.00.00</t>
  </si>
  <si>
    <t>7.46.00.00</t>
  </si>
  <si>
    <t>История и археология</t>
  </si>
  <si>
    <t>Языкознание и литературоведение</t>
  </si>
  <si>
    <t>7.49.00.00</t>
  </si>
  <si>
    <t>Искусство и культура</t>
  </si>
  <si>
    <t>8.51.00.00</t>
  </si>
  <si>
    <t>8.52.00.00</t>
  </si>
  <si>
    <t>Сценические искусства и литературное творчество</t>
  </si>
  <si>
    <t>8.53.00.00</t>
  </si>
  <si>
    <t>Музыкальное искусство</t>
  </si>
  <si>
    <t>8.54.00.00</t>
  </si>
  <si>
    <t>Физическая культура и спорт</t>
  </si>
  <si>
    <t>Информационная безопасность</t>
  </si>
  <si>
    <t>Техника и технологии кораблестроения и водного транспорта</t>
  </si>
  <si>
    <t>Науки о здоровье и профилактическая медицина</t>
  </si>
  <si>
    <t>Средства массовой информации</t>
  </si>
  <si>
    <t>5.41.00.00</t>
  </si>
  <si>
    <t>Культуроведение и социокультурные проекты</t>
  </si>
  <si>
    <t>Наименование видов 
экономической 
деятельности</t>
  </si>
  <si>
    <t xml:space="preserve">Растениеводство и животноводство, охота и предоставление услуг в этих областях 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</si>
  <si>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</si>
  <si>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</si>
  <si>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t>Производство пищевых продуктов, напитков и табачных изделий</t>
  </si>
  <si>
    <t>Производство текстильных изделий, одежды, кожи и изделий из кожи</t>
  </si>
  <si>
    <t>Обработка древесины и производство изделий из дерева; производство бумаги и бумажных изделий</t>
  </si>
  <si>
    <t xml:space="preserve">Производство нефтепродуктов </t>
  </si>
  <si>
    <t>Сельское, лесное хозяйство, охота, рыболовство и рыбоводство</t>
  </si>
  <si>
    <t>А</t>
  </si>
  <si>
    <t>В</t>
  </si>
  <si>
    <t>Добыча полезных ископаемых</t>
  </si>
  <si>
    <t>01</t>
  </si>
  <si>
    <t>02</t>
  </si>
  <si>
    <t>03</t>
  </si>
  <si>
    <t>05 - 06</t>
  </si>
  <si>
    <t>08 - 09</t>
  </si>
  <si>
    <t>Обрабатывающие производства</t>
  </si>
  <si>
    <t>С</t>
  </si>
  <si>
    <t>10 - 12</t>
  </si>
  <si>
    <t>13 - 15</t>
  </si>
  <si>
    <t>16 - 17</t>
  </si>
  <si>
    <t>18</t>
  </si>
  <si>
    <t>19</t>
  </si>
  <si>
    <t>Производство металлургическое и производство готовых металлических изделий, кроме машин и оборудования</t>
  </si>
  <si>
    <t>24 - 25</t>
  </si>
  <si>
    <t>30</t>
  </si>
  <si>
    <t>Прочие обрабатывающие производства</t>
  </si>
  <si>
    <t>31 - 33</t>
  </si>
  <si>
    <t>Е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</si>
  <si>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</si>
  <si>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</si>
  <si>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</si>
  <si>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Н</t>
  </si>
  <si>
    <t>49</t>
  </si>
  <si>
    <t>50</t>
  </si>
  <si>
    <t>51</t>
  </si>
  <si>
    <t>52</t>
  </si>
  <si>
    <t>53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</si>
  <si>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</si>
  <si>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</si>
  <si>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</si>
  <si>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</si>
  <si>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</si>
  <si>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</si>
  <si>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</si>
  <si>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</si>
  <si>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</si>
  <si>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</si>
  <si>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Таблица 1</t>
  </si>
  <si>
    <t>Таблица 2</t>
  </si>
  <si>
    <t>Всего по краю, из них:</t>
  </si>
  <si>
    <t>Коды по 
ОКСО</t>
  </si>
  <si>
    <t>Наименование профессии, специальности, направления подготовки</t>
  </si>
  <si>
    <t>Политические науки и регионоведение</t>
  </si>
  <si>
    <t>Выпуск обучающихся в крае</t>
  </si>
  <si>
    <t>Прогноз потребности в кадрах</t>
  </si>
  <si>
    <t>ежегодной потребности экономики Хабаровского края в выпускниках образовательных организаций</t>
  </si>
  <si>
    <t>потребности экономики Хабаровского края в специалистах с высшим образованием</t>
  </si>
  <si>
    <t>2.12.00.00</t>
  </si>
  <si>
    <t>Фотоника, приборостроение, оптические и биотехнические системы и технологии</t>
  </si>
  <si>
    <t>Промышленная экология и биотехнологии</t>
  </si>
  <si>
    <t>2.19.00.00</t>
  </si>
  <si>
    <t>Техника и технологии наземного транспорта</t>
  </si>
  <si>
    <t xml:space="preserve"> высшего образования в разрезе укрупненных групп специальностей и направлений подготовки на период до 2024 года</t>
  </si>
  <si>
    <t xml:space="preserve"> по основным видам экономической деятельности на период до 2024 года</t>
  </si>
  <si>
    <t>Факт 2019 г.</t>
  </si>
  <si>
    <t>План 2020 г.</t>
  </si>
  <si>
    <t>Аэронавигация и эксплуатация авиационной и ракетно-космической техники</t>
  </si>
  <si>
    <t>ПРИЛОЖЕНИЕ № 1</t>
  </si>
  <si>
    <t>Изобразительные и прикладные виды искусств</t>
  </si>
  <si>
    <t>Таблица 3</t>
  </si>
  <si>
    <t>ПРИЛОЖЕНИЕ № 3</t>
  </si>
  <si>
    <t>потребности экономики Хабаровского края в специалистах среднего звена со средним профессиональным образованием</t>
  </si>
  <si>
    <t>по основным видам экономической деятельности на период до 2024 года</t>
  </si>
  <si>
    <t xml:space="preserve">Сельское, лесное хозяйство, охота, рыболовство и рыбоводство </t>
  </si>
  <si>
    <t xml:space="preserve">Растениеводство и животноводство, охота и предоставление соответствующих услуг в этих областях </t>
  </si>
  <si>
    <t>Таблица 4</t>
  </si>
  <si>
    <t>среднего профессионального образования в разрезе укрупненных групп специальностей и направлений подготовки на период до 2024 года</t>
  </si>
  <si>
    <t xml:space="preserve">Коды по 
ОКСО
</t>
  </si>
  <si>
    <t>Электро- и теплоэнергетика</t>
  </si>
  <si>
    <t>8.55.00.00</t>
  </si>
  <si>
    <t>Экранные искусства</t>
  </si>
  <si>
    <t>Таблица 5</t>
  </si>
  <si>
    <t>потребности экономики Хабаровского края в квалифицированных рабочих и служащих</t>
  </si>
  <si>
    <t>c профессиональным образованием по основным видам экономической деятельности на период до 2030 года</t>
  </si>
  <si>
    <t>Таблица 6</t>
  </si>
  <si>
    <t>профессионального образования в разрезе укрупненных групп специальностей и направлений подготовки на период до 2024 года</t>
  </si>
  <si>
    <t xml:space="preserve">Коды по ОКСО </t>
  </si>
  <si>
    <t>Технология материалов (металлургия)</t>
  </si>
  <si>
    <t>Средства массовой информации и информационно-библиотечное дело</t>
  </si>
  <si>
    <t>ПРИЛОЖЕНИЕ №2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</si>
</sst>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.0"/>
  </numFmts>
  <fonts count="18">
    <font>
      <sz val="14"/>
      <color theme="1"/>
      <name val="Times New Roman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3"/>
      <color theme="1"/>
      <name val="Times New Roman"/>
      <family val="2"/>
      <charset val="204"/>
    </font>
    <font>
      <b/>
      <sz val="13"/>
      <color rgb="FF000000"/>
      <name val="Times New Roman"/>
      <family val="2"/>
      <charset val="204"/>
    </font>
    <font>
      <sz val="13"/>
      <color rgb="FF000000"/>
      <name val="Times New Roman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2"/>
      <charset val="204"/>
    </font>
    <font>
      <sz val="13"/>
      <name val="Times New Roman"/>
      <family val="2"/>
      <charset val="204"/>
    </font>
    <font>
      <b/>
      <sz val="13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0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/>
    <xf numFmtId="49" fontId="0" fillId="3" borderId="0" xfId="0" applyNumberFormat="1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49" fontId="2" fillId="3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 indent="2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" fontId="2" fillId="3" borderId="0" xfId="0" applyNumberFormat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0" fillId="3" borderId="0" xfId="0" applyFill="1" applyAlignment="1">
      <alignment horizontal="right"/>
    </xf>
    <xf numFmtId="0" fontId="10" fillId="3" borderId="1" xfId="0" applyFont="1" applyFill="1" applyBorder="1" applyAlignment="1">
      <alignment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left" vertical="center" wrapText="1" indent="2"/>
    </xf>
    <xf numFmtId="3" fontId="16" fillId="3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/>
    </xf>
    <xf numFmtId="0" fontId="5" fillId="3" borderId="0" xfId="0" applyFont="1" applyFill="1"/>
    <xf numFmtId="0" fontId="15" fillId="0" borderId="0" xfId="0" applyFont="1"/>
    <xf numFmtId="165" fontId="15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/>
    <xf numFmtId="165" fontId="16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0" fillId="0" borderId="0" xfId="0" applyFont="1"/>
    <xf numFmtId="165" fontId="0" fillId="0" borderId="0" xfId="0" applyNumberFormat="1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0" fillId="3" borderId="0" xfId="0" applyFont="1" applyFill="1" applyAlignment="1">
      <alignment horizontal="left" vertical="top"/>
    </xf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right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right"/>
    </xf>
    <xf numFmtId="0" fontId="16" fillId="0" borderId="1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zoomScale="80" zoomScaleNormal="80" workbookViewId="0">
      <selection activeCell="B5" sqref="B5:I5"/>
    </sheetView>
  </sheetViews>
  <sheetFormatPr defaultRowHeight="18.75"/>
  <cols>
    <col min="1" max="1" width="8" style="6" customWidth="1"/>
    <col min="2" max="2" width="39" style="3" customWidth="1"/>
    <col min="3" max="4" width="11.21875" style="3" customWidth="1"/>
    <col min="5" max="5" width="8.21875" style="3" customWidth="1"/>
    <col min="6" max="6" width="8.109375" style="3" customWidth="1"/>
    <col min="7" max="7" width="7.6640625" style="3" customWidth="1"/>
    <col min="8" max="8" width="7.5546875" style="3" customWidth="1"/>
    <col min="9" max="9" width="8.21875" style="3" customWidth="1"/>
    <col min="10" max="16384" width="8.88671875" style="3"/>
  </cols>
  <sheetData>
    <row r="1" spans="1:11" ht="18.75" customHeight="1">
      <c r="A1" s="101" t="s">
        <v>170</v>
      </c>
      <c r="B1" s="101"/>
      <c r="G1" s="106" t="s">
        <v>190</v>
      </c>
      <c r="H1" s="106"/>
      <c r="I1" s="106"/>
    </row>
    <row r="2" spans="1:11" ht="6.75" customHeight="1"/>
    <row r="3" spans="1:11" ht="19.5" customHeight="1">
      <c r="B3" s="103" t="s">
        <v>0</v>
      </c>
      <c r="C3" s="103"/>
      <c r="D3" s="103"/>
      <c r="E3" s="103"/>
      <c r="F3" s="103"/>
      <c r="G3" s="103"/>
      <c r="H3" s="103"/>
      <c r="I3" s="103"/>
    </row>
    <row r="4" spans="1:11" ht="15.75" customHeight="1">
      <c r="B4" s="104" t="s">
        <v>179</v>
      </c>
      <c r="C4" s="103"/>
      <c r="D4" s="103"/>
      <c r="E4" s="103"/>
      <c r="F4" s="103"/>
      <c r="G4" s="103"/>
      <c r="H4" s="103"/>
      <c r="I4" s="103"/>
    </row>
    <row r="5" spans="1:11" ht="15.75" customHeight="1">
      <c r="B5" s="104" t="s">
        <v>186</v>
      </c>
      <c r="C5" s="103"/>
      <c r="D5" s="103"/>
      <c r="E5" s="103"/>
      <c r="F5" s="103"/>
      <c r="G5" s="103"/>
      <c r="H5" s="103"/>
      <c r="I5" s="103"/>
    </row>
    <row r="6" spans="1:11" ht="8.25" customHeight="1"/>
    <row r="7" spans="1:11">
      <c r="H7" s="105" t="s">
        <v>18</v>
      </c>
      <c r="I7" s="105"/>
    </row>
    <row r="8" spans="1:11" ht="36.75" customHeight="1">
      <c r="A8" s="100" t="s">
        <v>19</v>
      </c>
      <c r="B8" s="102" t="s">
        <v>121</v>
      </c>
      <c r="C8" s="98" t="s">
        <v>176</v>
      </c>
      <c r="D8" s="99"/>
      <c r="E8" s="102" t="s">
        <v>177</v>
      </c>
      <c r="F8" s="102"/>
      <c r="G8" s="102"/>
      <c r="H8" s="102"/>
      <c r="I8" s="102"/>
    </row>
    <row r="9" spans="1:11" ht="36.75" customHeight="1">
      <c r="A9" s="100"/>
      <c r="B9" s="102"/>
      <c r="C9" s="39" t="s">
        <v>187</v>
      </c>
      <c r="D9" s="39" t="s">
        <v>188</v>
      </c>
      <c r="E9" s="10" t="s">
        <v>13</v>
      </c>
      <c r="F9" s="10" t="s">
        <v>14</v>
      </c>
      <c r="G9" s="37" t="s">
        <v>15</v>
      </c>
      <c r="H9" s="37" t="s">
        <v>16</v>
      </c>
      <c r="I9" s="37" t="s">
        <v>17</v>
      </c>
    </row>
    <row r="10" spans="1:11">
      <c r="A10" s="12">
        <v>1</v>
      </c>
      <c r="B10" s="10">
        <v>2</v>
      </c>
      <c r="C10" s="10">
        <v>3</v>
      </c>
      <c r="D10" s="28">
        <v>4</v>
      </c>
      <c r="E10" s="10">
        <v>5</v>
      </c>
      <c r="F10" s="28">
        <v>6</v>
      </c>
      <c r="G10" s="37">
        <v>7</v>
      </c>
      <c r="H10" s="37">
        <v>8</v>
      </c>
      <c r="I10" s="28">
        <v>9</v>
      </c>
    </row>
    <row r="11" spans="1:11" s="7" customFormat="1" ht="20.25" customHeight="1">
      <c r="A11" s="29"/>
      <c r="B11" s="30" t="s">
        <v>172</v>
      </c>
      <c r="C11" s="11">
        <f t="shared" ref="C11:I11" si="0">C12+C16+C19+C28+C29+C30+C31+C32+C38+C39+C40+C41+C42+C43+C44++C46+C45+C47</f>
        <v>10228</v>
      </c>
      <c r="D11" s="11">
        <f t="shared" si="0"/>
        <v>11190</v>
      </c>
      <c r="E11" s="11">
        <f t="shared" si="0"/>
        <v>11550</v>
      </c>
      <c r="F11" s="11">
        <f t="shared" si="0"/>
        <v>11563</v>
      </c>
      <c r="G11" s="11">
        <f t="shared" si="0"/>
        <v>11638</v>
      </c>
      <c r="H11" s="11">
        <f t="shared" si="0"/>
        <v>11774</v>
      </c>
      <c r="I11" s="11">
        <f t="shared" si="0"/>
        <v>11909</v>
      </c>
    </row>
    <row r="12" spans="1:11" s="8" customFormat="1" ht="37.5" customHeight="1">
      <c r="A12" s="12" t="s">
        <v>130</v>
      </c>
      <c r="B12" s="13" t="s">
        <v>129</v>
      </c>
      <c r="C12" s="14">
        <f>C13+C14+C15</f>
        <v>442</v>
      </c>
      <c r="D12" s="14">
        <f t="shared" ref="D12:I12" si="1">D13+D14+D15</f>
        <v>429</v>
      </c>
      <c r="E12" s="14">
        <f t="shared" si="1"/>
        <v>397</v>
      </c>
      <c r="F12" s="14">
        <f t="shared" si="1"/>
        <v>404</v>
      </c>
      <c r="G12" s="14">
        <f t="shared" si="1"/>
        <v>405</v>
      </c>
      <c r="H12" s="14">
        <f t="shared" si="1"/>
        <v>406</v>
      </c>
      <c r="I12" s="14">
        <f t="shared" si="1"/>
        <v>405</v>
      </c>
    </row>
    <row r="13" spans="1:11" s="8" customFormat="1" ht="37.5" customHeight="1">
      <c r="A13" s="15" t="s">
        <v>133</v>
      </c>
      <c r="B13" s="16" t="s">
        <v>122</v>
      </c>
      <c r="C13" s="17">
        <v>93</v>
      </c>
      <c r="D13" s="17">
        <v>91</v>
      </c>
      <c r="E13" s="17">
        <v>83</v>
      </c>
      <c r="F13" s="17">
        <v>87</v>
      </c>
      <c r="G13" s="17">
        <v>91</v>
      </c>
      <c r="H13" s="17">
        <v>92</v>
      </c>
      <c r="I13" s="17">
        <v>93</v>
      </c>
    </row>
    <row r="14" spans="1:11" s="8" customFormat="1">
      <c r="A14" s="15" t="s">
        <v>134</v>
      </c>
      <c r="B14" s="16" t="s">
        <v>20</v>
      </c>
      <c r="C14" s="17">
        <v>327</v>
      </c>
      <c r="D14" s="18">
        <v>315</v>
      </c>
      <c r="E14" s="18">
        <v>284</v>
      </c>
      <c r="F14" s="18">
        <v>285</v>
      </c>
      <c r="G14" s="18">
        <v>282</v>
      </c>
      <c r="H14" s="18">
        <v>280</v>
      </c>
      <c r="I14" s="18">
        <v>279</v>
      </c>
      <c r="J14" s="32"/>
      <c r="K14" s="32"/>
    </row>
    <row r="15" spans="1:11" s="8" customFormat="1">
      <c r="A15" s="15" t="s">
        <v>135</v>
      </c>
      <c r="B15" s="16" t="s">
        <v>21</v>
      </c>
      <c r="C15" s="18">
        <v>22</v>
      </c>
      <c r="D15" s="17">
        <v>23</v>
      </c>
      <c r="E15" s="17">
        <v>30</v>
      </c>
      <c r="F15" s="17">
        <v>32</v>
      </c>
      <c r="G15" s="17">
        <v>32</v>
      </c>
      <c r="H15" s="17">
        <v>34</v>
      </c>
      <c r="I15" s="17">
        <v>33</v>
      </c>
    </row>
    <row r="16" spans="1:11" s="8" customFormat="1" ht="21.75" customHeight="1">
      <c r="A16" s="12" t="s">
        <v>131</v>
      </c>
      <c r="B16" s="13" t="s">
        <v>132</v>
      </c>
      <c r="C16" s="14">
        <f>C17+C18</f>
        <v>275</v>
      </c>
      <c r="D16" s="14">
        <f>D17+D18</f>
        <v>353</v>
      </c>
      <c r="E16" s="14">
        <f>E17+E18</f>
        <v>257</v>
      </c>
      <c r="F16" s="14">
        <f t="shared" ref="F16:G16" si="2">F17+F18</f>
        <v>249</v>
      </c>
      <c r="G16" s="14">
        <f t="shared" si="2"/>
        <v>258</v>
      </c>
      <c r="H16" s="14">
        <f t="shared" ref="H16:I16" si="3">H17+H18</f>
        <v>265</v>
      </c>
      <c r="I16" s="14">
        <f t="shared" si="3"/>
        <v>285</v>
      </c>
    </row>
    <row r="17" spans="1:10" s="8" customFormat="1" ht="35.25" customHeight="1">
      <c r="A17" s="15" t="s">
        <v>136</v>
      </c>
      <c r="B17" s="16" t="s">
        <v>123</v>
      </c>
      <c r="C17" s="40">
        <v>139</v>
      </c>
      <c r="D17" s="40">
        <v>233</v>
      </c>
      <c r="E17" s="18">
        <v>127</v>
      </c>
      <c r="F17" s="18">
        <v>119</v>
      </c>
      <c r="G17" s="18">
        <v>130</v>
      </c>
      <c r="H17" s="18">
        <v>135</v>
      </c>
      <c r="I17" s="18">
        <v>140</v>
      </c>
    </row>
    <row r="18" spans="1:10" s="8" customFormat="1" ht="33">
      <c r="A18" s="15" t="s">
        <v>137</v>
      </c>
      <c r="B18" s="16" t="s">
        <v>124</v>
      </c>
      <c r="C18" s="18">
        <v>136</v>
      </c>
      <c r="D18" s="18">
        <v>120</v>
      </c>
      <c r="E18" s="18">
        <v>130</v>
      </c>
      <c r="F18" s="18">
        <v>130</v>
      </c>
      <c r="G18" s="18">
        <f>133-5</f>
        <v>128</v>
      </c>
      <c r="H18" s="18">
        <v>130</v>
      </c>
      <c r="I18" s="18">
        <v>145</v>
      </c>
    </row>
    <row r="19" spans="1:10" s="8" customFormat="1">
      <c r="A19" s="15" t="s">
        <v>139</v>
      </c>
      <c r="B19" s="13" t="s">
        <v>138</v>
      </c>
      <c r="C19" s="18">
        <f t="shared" ref="C19:I19" si="4">C20+C21+C22+C23+C24+C25+C26+C27</f>
        <v>1859</v>
      </c>
      <c r="D19" s="18">
        <f>D20+D21+D22+D23+D24+D25+D26+D27</f>
        <v>1868</v>
      </c>
      <c r="E19" s="18">
        <f t="shared" si="4"/>
        <v>1875</v>
      </c>
      <c r="F19" s="18">
        <f t="shared" si="4"/>
        <v>1846</v>
      </c>
      <c r="G19" s="18">
        <f t="shared" si="4"/>
        <v>1954</v>
      </c>
      <c r="H19" s="18">
        <f t="shared" si="4"/>
        <v>1962</v>
      </c>
      <c r="I19" s="18">
        <f t="shared" si="4"/>
        <v>1949</v>
      </c>
    </row>
    <row r="20" spans="1:10" s="8" customFormat="1" ht="36" customHeight="1">
      <c r="A20" s="15" t="s">
        <v>140</v>
      </c>
      <c r="B20" s="16" t="s">
        <v>125</v>
      </c>
      <c r="C20" s="18">
        <v>146</v>
      </c>
      <c r="D20" s="18">
        <v>141</v>
      </c>
      <c r="E20" s="18">
        <v>145</v>
      </c>
      <c r="F20" s="18">
        <v>142</v>
      </c>
      <c r="G20" s="18">
        <v>148</v>
      </c>
      <c r="H20" s="18">
        <v>150</v>
      </c>
      <c r="I20" s="18">
        <v>152</v>
      </c>
      <c r="J20" s="32"/>
    </row>
    <row r="21" spans="1:10" s="8" customFormat="1" ht="36.75" customHeight="1">
      <c r="A21" s="15" t="s">
        <v>141</v>
      </c>
      <c r="B21" s="16" t="s">
        <v>126</v>
      </c>
      <c r="C21" s="18">
        <v>15</v>
      </c>
      <c r="D21" s="18">
        <v>20</v>
      </c>
      <c r="E21" s="18">
        <v>15</v>
      </c>
      <c r="F21" s="18">
        <v>21</v>
      </c>
      <c r="G21" s="18">
        <v>23</v>
      </c>
      <c r="H21" s="18">
        <v>23</v>
      </c>
      <c r="I21" s="18">
        <v>24</v>
      </c>
    </row>
    <row r="22" spans="1:10" s="8" customFormat="1" ht="53.25" customHeight="1">
      <c r="A22" s="15" t="s">
        <v>142</v>
      </c>
      <c r="B22" s="16" t="s">
        <v>127</v>
      </c>
      <c r="C22" s="18">
        <v>305</v>
      </c>
      <c r="D22" s="18">
        <v>304</v>
      </c>
      <c r="E22" s="18">
        <f>321-15</f>
        <v>306</v>
      </c>
      <c r="F22" s="18">
        <v>305</v>
      </c>
      <c r="G22" s="18">
        <v>341</v>
      </c>
      <c r="H22" s="18">
        <v>345</v>
      </c>
      <c r="I22" s="18">
        <v>340</v>
      </c>
    </row>
    <row r="23" spans="1:10" s="8" customFormat="1" ht="36.75" customHeight="1">
      <c r="A23" s="15" t="s">
        <v>143</v>
      </c>
      <c r="B23" s="16" t="s">
        <v>22</v>
      </c>
      <c r="C23" s="18">
        <v>24</v>
      </c>
      <c r="D23" s="18">
        <v>22</v>
      </c>
      <c r="E23" s="18">
        <v>19</v>
      </c>
      <c r="F23" s="18">
        <v>19</v>
      </c>
      <c r="G23" s="18">
        <v>19</v>
      </c>
      <c r="H23" s="18">
        <v>21</v>
      </c>
      <c r="I23" s="18">
        <v>21</v>
      </c>
    </row>
    <row r="24" spans="1:10" s="8" customFormat="1">
      <c r="A24" s="15" t="s">
        <v>144</v>
      </c>
      <c r="B24" s="16" t="s">
        <v>128</v>
      </c>
      <c r="C24" s="18">
        <v>278</v>
      </c>
      <c r="D24" s="18">
        <v>287</v>
      </c>
      <c r="E24" s="18">
        <v>304</v>
      </c>
      <c r="F24" s="18">
        <v>278</v>
      </c>
      <c r="G24" s="18">
        <v>280</v>
      </c>
      <c r="H24" s="18">
        <v>283</v>
      </c>
      <c r="I24" s="18">
        <f>284-11</f>
        <v>273</v>
      </c>
    </row>
    <row r="25" spans="1:10" s="8" customFormat="1" ht="51.75" customHeight="1">
      <c r="A25" s="15" t="s">
        <v>146</v>
      </c>
      <c r="B25" s="16" t="s">
        <v>145</v>
      </c>
      <c r="C25" s="18">
        <v>628</v>
      </c>
      <c r="D25" s="18">
        <v>634</v>
      </c>
      <c r="E25" s="18">
        <v>632</v>
      </c>
      <c r="F25" s="18">
        <v>621</v>
      </c>
      <c r="G25" s="18">
        <v>670</v>
      </c>
      <c r="H25" s="18">
        <v>660</v>
      </c>
      <c r="I25" s="18">
        <v>657</v>
      </c>
    </row>
    <row r="26" spans="1:10" s="8" customFormat="1" ht="36" customHeight="1">
      <c r="A26" s="15" t="s">
        <v>147</v>
      </c>
      <c r="B26" s="16" t="s">
        <v>23</v>
      </c>
      <c r="C26" s="18">
        <v>123</v>
      </c>
      <c r="D26" s="18">
        <v>117</v>
      </c>
      <c r="E26" s="18">
        <v>111</v>
      </c>
      <c r="F26" s="18">
        <v>115</v>
      </c>
      <c r="G26" s="18">
        <v>118</v>
      </c>
      <c r="H26" s="18">
        <v>121</v>
      </c>
      <c r="I26" s="18">
        <v>120</v>
      </c>
    </row>
    <row r="27" spans="1:10" s="8" customFormat="1">
      <c r="A27" s="15" t="s">
        <v>149</v>
      </c>
      <c r="B27" s="16" t="s">
        <v>148</v>
      </c>
      <c r="C27" s="18">
        <v>340</v>
      </c>
      <c r="D27" s="18">
        <v>343</v>
      </c>
      <c r="E27" s="18">
        <v>343</v>
      </c>
      <c r="F27" s="18">
        <v>345</v>
      </c>
      <c r="G27" s="18">
        <v>355</v>
      </c>
      <c r="H27" s="18">
        <v>359</v>
      </c>
      <c r="I27" s="18">
        <v>362</v>
      </c>
    </row>
    <row r="28" spans="1:10" s="8" customFormat="1" ht="37.5" customHeight="1">
      <c r="A28" s="15" t="s">
        <v>1</v>
      </c>
      <c r="B28" s="19" t="s">
        <v>24</v>
      </c>
      <c r="C28" s="18">
        <v>426</v>
      </c>
      <c r="D28" s="18">
        <v>496</v>
      </c>
      <c r="E28" s="18">
        <v>504</v>
      </c>
      <c r="F28" s="18">
        <v>515</v>
      </c>
      <c r="G28" s="18">
        <v>520</v>
      </c>
      <c r="H28" s="18">
        <v>525</v>
      </c>
      <c r="I28" s="18">
        <v>540</v>
      </c>
    </row>
    <row r="29" spans="1:10" s="8" customFormat="1" ht="51.75" customHeight="1">
      <c r="A29" s="15" t="s">
        <v>150</v>
      </c>
      <c r="B29" s="19" t="s">
        <v>151</v>
      </c>
      <c r="C29" s="40">
        <v>227</v>
      </c>
      <c r="D29" s="40">
        <v>229</v>
      </c>
      <c r="E29" s="18">
        <v>234</v>
      </c>
      <c r="F29" s="18">
        <v>243</v>
      </c>
      <c r="G29" s="18">
        <v>271</v>
      </c>
      <c r="H29" s="18">
        <v>267</v>
      </c>
      <c r="I29" s="18">
        <v>276</v>
      </c>
    </row>
    <row r="30" spans="1:10" s="8" customFormat="1">
      <c r="A30" s="15" t="s">
        <v>2</v>
      </c>
      <c r="B30" s="19" t="s">
        <v>152</v>
      </c>
      <c r="C30" s="41">
        <v>761</v>
      </c>
      <c r="D30" s="41">
        <v>958</v>
      </c>
      <c r="E30" s="17">
        <v>887</v>
      </c>
      <c r="F30" s="17">
        <f>891-22</f>
        <v>869</v>
      </c>
      <c r="G30" s="17">
        <v>890</v>
      </c>
      <c r="H30" s="17">
        <v>850</v>
      </c>
      <c r="I30" s="17">
        <v>850</v>
      </c>
    </row>
    <row r="31" spans="1:10" s="8" customFormat="1" ht="39" customHeight="1">
      <c r="A31" s="15" t="s">
        <v>3</v>
      </c>
      <c r="B31" s="19" t="s">
        <v>25</v>
      </c>
      <c r="C31" s="40">
        <v>473</v>
      </c>
      <c r="D31" s="40">
        <v>483</v>
      </c>
      <c r="E31" s="18">
        <v>489</v>
      </c>
      <c r="F31" s="18">
        <v>495</v>
      </c>
      <c r="G31" s="18">
        <v>490</v>
      </c>
      <c r="H31" s="18">
        <v>500</v>
      </c>
      <c r="I31" s="18">
        <v>478</v>
      </c>
    </row>
    <row r="32" spans="1:10" s="8" customFormat="1">
      <c r="A32" s="15" t="s">
        <v>154</v>
      </c>
      <c r="B32" s="19" t="s">
        <v>153</v>
      </c>
      <c r="C32" s="40">
        <f>C33+C34+C35+C36+C37</f>
        <v>1584</v>
      </c>
      <c r="D32" s="40">
        <f>D33+D34+D35+D36+D37</f>
        <v>1597</v>
      </c>
      <c r="E32" s="18">
        <f t="shared" ref="E32:I32" si="5">E33+E34+E35+E36+E37</f>
        <v>1587</v>
      </c>
      <c r="F32" s="18">
        <f t="shared" si="5"/>
        <v>1559</v>
      </c>
      <c r="G32" s="18">
        <f t="shared" si="5"/>
        <v>1582</v>
      </c>
      <c r="H32" s="18">
        <f t="shared" si="5"/>
        <v>1563</v>
      </c>
      <c r="I32" s="18">
        <f t="shared" si="5"/>
        <v>1561</v>
      </c>
    </row>
    <row r="33" spans="1:9" s="8" customFormat="1" ht="33">
      <c r="A33" s="15" t="s">
        <v>155</v>
      </c>
      <c r="B33" s="16" t="s">
        <v>26</v>
      </c>
      <c r="C33" s="40">
        <v>1139</v>
      </c>
      <c r="D33" s="40">
        <v>1169</v>
      </c>
      <c r="E33" s="18">
        <v>1142</v>
      </c>
      <c r="F33" s="18">
        <v>1144</v>
      </c>
      <c r="G33" s="18">
        <v>1156</v>
      </c>
      <c r="H33" s="18">
        <v>1145</v>
      </c>
      <c r="I33" s="18">
        <v>1140</v>
      </c>
    </row>
    <row r="34" spans="1:9" s="8" customFormat="1">
      <c r="A34" s="15" t="s">
        <v>156</v>
      </c>
      <c r="B34" s="16" t="s">
        <v>27</v>
      </c>
      <c r="C34" s="40">
        <v>18</v>
      </c>
      <c r="D34" s="40">
        <v>21</v>
      </c>
      <c r="E34" s="18">
        <v>42</v>
      </c>
      <c r="F34" s="18">
        <v>38</v>
      </c>
      <c r="G34" s="18">
        <v>38</v>
      </c>
      <c r="H34" s="18">
        <v>36</v>
      </c>
      <c r="I34" s="18">
        <v>36</v>
      </c>
    </row>
    <row r="35" spans="1:9" s="8" customFormat="1" ht="35.25" customHeight="1">
      <c r="A35" s="15" t="s">
        <v>157</v>
      </c>
      <c r="B35" s="16" t="s">
        <v>28</v>
      </c>
      <c r="C35" s="40">
        <v>28</v>
      </c>
      <c r="D35" s="40">
        <v>13</v>
      </c>
      <c r="E35" s="18">
        <v>18</v>
      </c>
      <c r="F35" s="18">
        <v>16</v>
      </c>
      <c r="G35" s="18">
        <v>16</v>
      </c>
      <c r="H35" s="18">
        <v>16</v>
      </c>
      <c r="I35" s="18">
        <v>15</v>
      </c>
    </row>
    <row r="36" spans="1:9" s="8" customFormat="1" ht="36" customHeight="1">
      <c r="A36" s="15" t="s">
        <v>158</v>
      </c>
      <c r="B36" s="16" t="s">
        <v>29</v>
      </c>
      <c r="C36" s="18">
        <v>327</v>
      </c>
      <c r="D36" s="18">
        <v>326</v>
      </c>
      <c r="E36" s="18">
        <v>319</v>
      </c>
      <c r="F36" s="18">
        <v>300</v>
      </c>
      <c r="G36" s="18">
        <v>299</v>
      </c>
      <c r="H36" s="18">
        <v>291</v>
      </c>
      <c r="I36" s="18">
        <v>292</v>
      </c>
    </row>
    <row r="37" spans="1:9" s="8" customFormat="1" ht="35.25" customHeight="1">
      <c r="A37" s="15" t="s">
        <v>159</v>
      </c>
      <c r="B37" s="16" t="s">
        <v>30</v>
      </c>
      <c r="C37" s="18">
        <v>72</v>
      </c>
      <c r="D37" s="18">
        <v>68</v>
      </c>
      <c r="E37" s="18">
        <v>66</v>
      </c>
      <c r="F37" s="18">
        <v>61</v>
      </c>
      <c r="G37" s="18">
        <v>73</v>
      </c>
      <c r="H37" s="18">
        <v>75</v>
      </c>
      <c r="I37" s="18">
        <v>78</v>
      </c>
    </row>
    <row r="38" spans="1:9" s="8" customFormat="1" ht="35.25" customHeight="1">
      <c r="A38" s="15" t="s">
        <v>4</v>
      </c>
      <c r="B38" s="19" t="s">
        <v>160</v>
      </c>
      <c r="C38" s="18">
        <v>52</v>
      </c>
      <c r="D38" s="18">
        <v>56</v>
      </c>
      <c r="E38" s="18">
        <v>39</v>
      </c>
      <c r="F38" s="18">
        <v>36</v>
      </c>
      <c r="G38" s="18">
        <v>36</v>
      </c>
      <c r="H38" s="18">
        <v>35</v>
      </c>
      <c r="I38" s="18">
        <v>35</v>
      </c>
    </row>
    <row r="39" spans="1:9" s="8" customFormat="1" ht="21.75" customHeight="1">
      <c r="A39" s="15" t="s">
        <v>5</v>
      </c>
      <c r="B39" s="19" t="s">
        <v>161</v>
      </c>
      <c r="C39" s="40">
        <v>561</v>
      </c>
      <c r="D39" s="40">
        <v>530</v>
      </c>
      <c r="E39" s="18">
        <v>621</v>
      </c>
      <c r="F39" s="18">
        <v>598</v>
      </c>
      <c r="G39" s="18">
        <v>603</v>
      </c>
      <c r="H39" s="18">
        <v>605</v>
      </c>
      <c r="I39" s="18">
        <v>617</v>
      </c>
    </row>
    <row r="40" spans="1:9" s="8" customFormat="1">
      <c r="A40" s="15" t="s">
        <v>6</v>
      </c>
      <c r="B40" s="19" t="s">
        <v>162</v>
      </c>
      <c r="C40" s="40">
        <v>170</v>
      </c>
      <c r="D40" s="40">
        <f>21+150</f>
        <v>171</v>
      </c>
      <c r="E40" s="18">
        <v>171</v>
      </c>
      <c r="F40" s="18">
        <v>180</v>
      </c>
      <c r="G40" s="18">
        <v>150</v>
      </c>
      <c r="H40" s="18">
        <v>150</v>
      </c>
      <c r="I40" s="18">
        <v>169</v>
      </c>
    </row>
    <row r="41" spans="1:9" s="8" customFormat="1" ht="36.75" customHeight="1">
      <c r="A41" s="15" t="s">
        <v>7</v>
      </c>
      <c r="B41" s="19" t="s">
        <v>163</v>
      </c>
      <c r="C41" s="40">
        <v>125</v>
      </c>
      <c r="D41" s="40">
        <v>128</v>
      </c>
      <c r="E41" s="18">
        <v>130</v>
      </c>
      <c r="F41" s="18">
        <v>132</v>
      </c>
      <c r="G41" s="18">
        <v>130</v>
      </c>
      <c r="H41" s="18">
        <v>135</v>
      </c>
      <c r="I41" s="18">
        <v>142</v>
      </c>
    </row>
    <row r="42" spans="1:9" s="8" customFormat="1" ht="36.75" customHeight="1">
      <c r="A42" s="15" t="s">
        <v>164</v>
      </c>
      <c r="B42" s="19" t="s">
        <v>165</v>
      </c>
      <c r="C42" s="40">
        <v>143</v>
      </c>
      <c r="D42" s="40">
        <v>155</v>
      </c>
      <c r="E42" s="18">
        <v>142</v>
      </c>
      <c r="F42" s="18">
        <v>145</v>
      </c>
      <c r="G42" s="18">
        <v>147</v>
      </c>
      <c r="H42" s="18">
        <v>150</v>
      </c>
      <c r="I42" s="18">
        <v>151</v>
      </c>
    </row>
    <row r="43" spans="1:9" s="8" customFormat="1" ht="36.75" customHeight="1">
      <c r="A43" s="15" t="s">
        <v>8</v>
      </c>
      <c r="B43" s="19" t="s">
        <v>166</v>
      </c>
      <c r="C43" s="40">
        <v>640</v>
      </c>
      <c r="D43" s="40">
        <v>672</v>
      </c>
      <c r="E43" s="18">
        <v>670</v>
      </c>
      <c r="F43" s="18">
        <v>691</v>
      </c>
      <c r="G43" s="18">
        <v>703</v>
      </c>
      <c r="H43" s="18">
        <v>629</v>
      </c>
      <c r="I43" s="18">
        <v>649</v>
      </c>
    </row>
    <row r="44" spans="1:9" s="8" customFormat="1" ht="54" customHeight="1">
      <c r="A44" s="15" t="s">
        <v>9</v>
      </c>
      <c r="B44" s="19" t="s">
        <v>167</v>
      </c>
      <c r="C44" s="40">
        <v>1010</v>
      </c>
      <c r="D44" s="40">
        <v>1026</v>
      </c>
      <c r="E44" s="18">
        <v>1029</v>
      </c>
      <c r="F44" s="18">
        <v>1076</v>
      </c>
      <c r="G44" s="18">
        <f>1104-144+4</f>
        <v>964</v>
      </c>
      <c r="H44" s="18">
        <v>1148</v>
      </c>
      <c r="I44" s="18">
        <v>1195</v>
      </c>
    </row>
    <row r="45" spans="1:9" s="8" customFormat="1">
      <c r="A45" s="15" t="s">
        <v>10</v>
      </c>
      <c r="B45" s="19" t="s">
        <v>31</v>
      </c>
      <c r="C45" s="40">
        <v>653</v>
      </c>
      <c r="D45" s="40">
        <v>1028</v>
      </c>
      <c r="E45" s="18">
        <v>1021</v>
      </c>
      <c r="F45" s="18">
        <v>1023</v>
      </c>
      <c r="G45" s="18">
        <v>1032</v>
      </c>
      <c r="H45" s="18">
        <v>1054</v>
      </c>
      <c r="I45" s="18">
        <v>1064</v>
      </c>
    </row>
    <row r="46" spans="1:9" s="8" customFormat="1" ht="38.25" customHeight="1">
      <c r="A46" s="15" t="s">
        <v>11</v>
      </c>
      <c r="B46" s="19" t="s">
        <v>168</v>
      </c>
      <c r="C46" s="40">
        <v>627</v>
      </c>
      <c r="D46" s="40">
        <v>807</v>
      </c>
      <c r="E46" s="18">
        <v>1296</v>
      </c>
      <c r="F46" s="18">
        <v>1301</v>
      </c>
      <c r="G46" s="18">
        <v>1298</v>
      </c>
      <c r="H46" s="18">
        <v>1323</v>
      </c>
      <c r="I46" s="18">
        <v>1332</v>
      </c>
    </row>
    <row r="47" spans="1:9" s="8" customFormat="1" ht="38.25" customHeight="1">
      <c r="A47" s="15" t="s">
        <v>12</v>
      </c>
      <c r="B47" s="19" t="s">
        <v>169</v>
      </c>
      <c r="C47" s="40">
        <v>200</v>
      </c>
      <c r="D47" s="40">
        <v>204</v>
      </c>
      <c r="E47" s="18">
        <v>201</v>
      </c>
      <c r="F47" s="18">
        <v>201</v>
      </c>
      <c r="G47" s="18">
        <v>205</v>
      </c>
      <c r="H47" s="18">
        <v>207</v>
      </c>
      <c r="I47" s="18">
        <v>211</v>
      </c>
    </row>
    <row r="48" spans="1:9" s="8" customFormat="1">
      <c r="A48" s="9"/>
    </row>
  </sheetData>
  <mergeCells count="10">
    <mergeCell ref="C8:D8"/>
    <mergeCell ref="A8:A9"/>
    <mergeCell ref="A1:B1"/>
    <mergeCell ref="E8:I8"/>
    <mergeCell ref="B3:I3"/>
    <mergeCell ref="B4:I4"/>
    <mergeCell ref="B5:I5"/>
    <mergeCell ref="B8:B9"/>
    <mergeCell ref="H7:I7"/>
    <mergeCell ref="G1:I1"/>
  </mergeCells>
  <pageMargins left="0.35433070866141736" right="0.35433070866141736" top="1.3385826771653544" bottom="0.35433070866141736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5"/>
  <sheetViews>
    <sheetView zoomScale="70" zoomScaleNormal="70" workbookViewId="0">
      <selection activeCell="O11" sqref="O11"/>
    </sheetView>
  </sheetViews>
  <sheetFormatPr defaultRowHeight="18.75"/>
  <cols>
    <col min="1" max="1" width="10.109375" style="1" customWidth="1"/>
    <col min="2" max="2" width="34.33203125" style="1" customWidth="1"/>
    <col min="3" max="3" width="11.6640625" style="1" customWidth="1"/>
    <col min="4" max="4" width="11.33203125" style="1" customWidth="1"/>
    <col min="5" max="5" width="7.5546875" style="1" customWidth="1"/>
    <col min="6" max="6" width="7.88671875" style="1" customWidth="1"/>
    <col min="7" max="7" width="7.6640625" style="1" customWidth="1"/>
    <col min="8" max="8" width="7.44140625" style="1" customWidth="1"/>
    <col min="9" max="9" width="8" style="1" customWidth="1"/>
    <col min="10" max="16384" width="8.88671875" style="1"/>
  </cols>
  <sheetData>
    <row r="1" spans="1:9">
      <c r="A1" s="107" t="s">
        <v>171</v>
      </c>
      <c r="B1" s="107"/>
      <c r="G1" s="106" t="s">
        <v>190</v>
      </c>
      <c r="H1" s="106"/>
      <c r="I1" s="106"/>
    </row>
    <row r="2" spans="1:9" ht="10.5" customHeight="1"/>
    <row r="3" spans="1:9">
      <c r="B3" s="108" t="s">
        <v>0</v>
      </c>
      <c r="C3" s="108"/>
      <c r="D3" s="108"/>
      <c r="E3" s="108"/>
      <c r="F3" s="108"/>
      <c r="G3" s="108"/>
      <c r="H3" s="108"/>
      <c r="I3" s="108"/>
    </row>
    <row r="4" spans="1:9">
      <c r="A4" s="108" t="s">
        <v>178</v>
      </c>
      <c r="B4" s="108"/>
      <c r="C4" s="108"/>
      <c r="D4" s="108"/>
      <c r="E4" s="108"/>
      <c r="F4" s="108"/>
      <c r="G4" s="108"/>
      <c r="H4" s="108"/>
      <c r="I4" s="108"/>
    </row>
    <row r="5" spans="1:9">
      <c r="A5" s="108" t="s">
        <v>185</v>
      </c>
      <c r="B5" s="108"/>
      <c r="C5" s="108"/>
      <c r="D5" s="108"/>
      <c r="E5" s="108"/>
      <c r="F5" s="108"/>
      <c r="G5" s="108"/>
      <c r="H5" s="108"/>
      <c r="I5" s="108"/>
    </row>
    <row r="6" spans="1:9" ht="9.75" customHeight="1">
      <c r="B6" s="4"/>
      <c r="C6" s="4"/>
      <c r="D6" s="4"/>
      <c r="E6" s="4"/>
      <c r="F6" s="4"/>
      <c r="G6" s="4"/>
      <c r="H6" s="4"/>
      <c r="I6" s="4"/>
    </row>
    <row r="7" spans="1:9">
      <c r="H7" s="111" t="s">
        <v>18</v>
      </c>
      <c r="I7" s="111"/>
    </row>
    <row r="8" spans="1:9" ht="35.25" customHeight="1">
      <c r="A8" s="109" t="s">
        <v>173</v>
      </c>
      <c r="B8" s="110" t="s">
        <v>174</v>
      </c>
      <c r="C8" s="98" t="s">
        <v>176</v>
      </c>
      <c r="D8" s="99"/>
      <c r="E8" s="102" t="s">
        <v>177</v>
      </c>
      <c r="F8" s="102"/>
      <c r="G8" s="102"/>
      <c r="H8" s="102"/>
      <c r="I8" s="102"/>
    </row>
    <row r="9" spans="1:9" ht="33.75" customHeight="1">
      <c r="A9" s="109"/>
      <c r="B9" s="110"/>
      <c r="C9" s="39" t="s">
        <v>187</v>
      </c>
      <c r="D9" s="39" t="s">
        <v>188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</row>
    <row r="10" spans="1:9">
      <c r="A10" s="31">
        <v>1</v>
      </c>
      <c r="B10" s="20">
        <v>2</v>
      </c>
      <c r="C10" s="31">
        <v>3</v>
      </c>
      <c r="D10" s="20">
        <v>4</v>
      </c>
      <c r="E10" s="20">
        <v>5</v>
      </c>
      <c r="F10" s="31">
        <v>6</v>
      </c>
      <c r="G10" s="20">
        <v>7</v>
      </c>
      <c r="H10" s="31">
        <v>8</v>
      </c>
      <c r="I10" s="20">
        <v>9</v>
      </c>
    </row>
    <row r="11" spans="1:9" s="27" customFormat="1" ht="20.25">
      <c r="A11" s="24"/>
      <c r="B11" s="25" t="s">
        <v>172</v>
      </c>
      <c r="C11" s="26">
        <f>C12+C17+C38+C43+C46+C54+C56+C60</f>
        <v>10228</v>
      </c>
      <c r="D11" s="26">
        <f t="shared" ref="D11:I11" si="0">D12+D17+D38+D43+D46+D54+D56+D60</f>
        <v>11190</v>
      </c>
      <c r="E11" s="26">
        <f t="shared" si="0"/>
        <v>11550</v>
      </c>
      <c r="F11" s="26">
        <f t="shared" si="0"/>
        <v>11563</v>
      </c>
      <c r="G11" s="26">
        <f t="shared" si="0"/>
        <v>11638</v>
      </c>
      <c r="H11" s="26">
        <f t="shared" si="0"/>
        <v>11774</v>
      </c>
      <c r="I11" s="26">
        <f t="shared" si="0"/>
        <v>11909</v>
      </c>
    </row>
    <row r="12" spans="1:9" s="2" customFormat="1" ht="33" customHeight="1">
      <c r="A12" s="24">
        <v>1</v>
      </c>
      <c r="B12" s="25" t="s">
        <v>38</v>
      </c>
      <c r="C12" s="26">
        <f>SUM(C13:C16)</f>
        <v>107</v>
      </c>
      <c r="D12" s="26">
        <f t="shared" ref="D12:I12" si="1">SUM(D13:D16)</f>
        <v>117</v>
      </c>
      <c r="E12" s="26">
        <f t="shared" si="1"/>
        <v>172</v>
      </c>
      <c r="F12" s="26">
        <f t="shared" si="1"/>
        <v>171</v>
      </c>
      <c r="G12" s="26">
        <f t="shared" si="1"/>
        <v>175</v>
      </c>
      <c r="H12" s="26">
        <f t="shared" si="1"/>
        <v>182</v>
      </c>
      <c r="I12" s="26">
        <f t="shared" si="1"/>
        <v>185</v>
      </c>
    </row>
    <row r="13" spans="1:9">
      <c r="A13" s="21" t="s">
        <v>47</v>
      </c>
      <c r="B13" s="22" t="s">
        <v>43</v>
      </c>
      <c r="C13" s="23">
        <v>62</v>
      </c>
      <c r="D13" s="23">
        <v>66</v>
      </c>
      <c r="E13" s="23">
        <v>65</v>
      </c>
      <c r="F13" s="23">
        <v>65</v>
      </c>
      <c r="G13" s="23">
        <v>65</v>
      </c>
      <c r="H13" s="23">
        <v>67</v>
      </c>
      <c r="I13" s="23">
        <v>67</v>
      </c>
    </row>
    <row r="14" spans="1:9">
      <c r="A14" s="21" t="s">
        <v>48</v>
      </c>
      <c r="B14" s="22" t="s">
        <v>44</v>
      </c>
      <c r="C14" s="23">
        <v>6</v>
      </c>
      <c r="D14" s="23">
        <v>18</v>
      </c>
      <c r="E14" s="23">
        <v>48</v>
      </c>
      <c r="F14" s="23">
        <v>47</v>
      </c>
      <c r="G14" s="23">
        <v>50</v>
      </c>
      <c r="H14" s="23">
        <v>52</v>
      </c>
      <c r="I14" s="23">
        <v>53</v>
      </c>
    </row>
    <row r="15" spans="1:9">
      <c r="A15" s="21" t="s">
        <v>46</v>
      </c>
      <c r="B15" s="22" t="s">
        <v>45</v>
      </c>
      <c r="C15" s="23">
        <v>15</v>
      </c>
      <c r="D15" s="23">
        <v>16</v>
      </c>
      <c r="E15" s="23">
        <v>20</v>
      </c>
      <c r="F15" s="23">
        <v>20</v>
      </c>
      <c r="G15" s="23">
        <v>20</v>
      </c>
      <c r="H15" s="23">
        <v>22</v>
      </c>
      <c r="I15" s="23">
        <v>23</v>
      </c>
    </row>
    <row r="16" spans="1:9">
      <c r="A16" s="21" t="s">
        <v>49</v>
      </c>
      <c r="B16" s="22" t="s">
        <v>50</v>
      </c>
      <c r="C16" s="23">
        <v>24</v>
      </c>
      <c r="D16" s="23">
        <v>17</v>
      </c>
      <c r="E16" s="23">
        <v>39</v>
      </c>
      <c r="F16" s="23">
        <v>39</v>
      </c>
      <c r="G16" s="23">
        <v>40</v>
      </c>
      <c r="H16" s="23">
        <v>41</v>
      </c>
      <c r="I16" s="23">
        <v>42</v>
      </c>
    </row>
    <row r="17" spans="1:24" s="2" customFormat="1" ht="33">
      <c r="A17" s="24">
        <v>2</v>
      </c>
      <c r="B17" s="25" t="s">
        <v>39</v>
      </c>
      <c r="C17" s="26">
        <f>SUM(C18:C37)</f>
        <v>4083</v>
      </c>
      <c r="D17" s="26">
        <f t="shared" ref="D17:I17" si="2">SUM(D18:D37)</f>
        <v>4449</v>
      </c>
      <c r="E17" s="26">
        <f t="shared" si="2"/>
        <v>4924</v>
      </c>
      <c r="F17" s="26">
        <f t="shared" si="2"/>
        <v>4954</v>
      </c>
      <c r="G17" s="26">
        <f t="shared" si="2"/>
        <v>4992</v>
      </c>
      <c r="H17" s="26">
        <f t="shared" si="2"/>
        <v>5051</v>
      </c>
      <c r="I17" s="26">
        <f t="shared" si="2"/>
        <v>5122</v>
      </c>
    </row>
    <row r="18" spans="1:24">
      <c r="A18" s="21" t="s">
        <v>51</v>
      </c>
      <c r="B18" s="22" t="s">
        <v>32</v>
      </c>
      <c r="C18" s="23">
        <v>111</v>
      </c>
      <c r="D18" s="23">
        <v>120</v>
      </c>
      <c r="E18" s="23">
        <v>100</v>
      </c>
      <c r="F18" s="23">
        <v>103</v>
      </c>
      <c r="G18" s="23">
        <v>105</v>
      </c>
      <c r="H18" s="23">
        <v>108</v>
      </c>
      <c r="I18" s="23">
        <v>109</v>
      </c>
    </row>
    <row r="19" spans="1:24" ht="21" customHeight="1">
      <c r="A19" s="21" t="s">
        <v>53</v>
      </c>
      <c r="B19" s="22" t="s">
        <v>52</v>
      </c>
      <c r="C19" s="23">
        <v>650</v>
      </c>
      <c r="D19" s="23">
        <v>838</v>
      </c>
      <c r="E19" s="23">
        <v>785</v>
      </c>
      <c r="F19" s="23">
        <v>800</v>
      </c>
      <c r="G19" s="23">
        <v>790</v>
      </c>
      <c r="H19" s="23">
        <v>800</v>
      </c>
      <c r="I19" s="23">
        <v>850</v>
      </c>
    </row>
    <row r="20" spans="1:24">
      <c r="A20" s="21" t="s">
        <v>54</v>
      </c>
      <c r="B20" s="22" t="s">
        <v>33</v>
      </c>
      <c r="C20" s="23">
        <v>313</v>
      </c>
      <c r="D20" s="23">
        <v>366</v>
      </c>
      <c r="E20" s="23">
        <v>549</v>
      </c>
      <c r="F20" s="23">
        <v>555</v>
      </c>
      <c r="G20" s="23">
        <v>550</v>
      </c>
      <c r="H20" s="23">
        <v>545</v>
      </c>
      <c r="I20" s="23">
        <v>510</v>
      </c>
    </row>
    <row r="21" spans="1:24">
      <c r="A21" s="21" t="s">
        <v>55</v>
      </c>
      <c r="B21" s="22" t="s">
        <v>115</v>
      </c>
      <c r="C21" s="23">
        <v>53</v>
      </c>
      <c r="D21" s="23">
        <v>53</v>
      </c>
      <c r="E21" s="23">
        <v>79</v>
      </c>
      <c r="F21" s="23">
        <v>82</v>
      </c>
      <c r="G21" s="23">
        <v>85</v>
      </c>
      <c r="H21" s="23">
        <v>86</v>
      </c>
      <c r="I21" s="23">
        <v>89</v>
      </c>
    </row>
    <row r="22" spans="1:24" ht="33">
      <c r="A22" s="21" t="s">
        <v>56</v>
      </c>
      <c r="B22" s="22" t="s">
        <v>57</v>
      </c>
      <c r="C22" s="23">
        <v>459</v>
      </c>
      <c r="D22" s="23">
        <v>399</v>
      </c>
      <c r="E22" s="23">
        <v>280</v>
      </c>
      <c r="F22" s="23">
        <v>285</v>
      </c>
      <c r="G22" s="23">
        <v>295</v>
      </c>
      <c r="H22" s="23">
        <v>320</v>
      </c>
      <c r="I22" s="23">
        <v>321</v>
      </c>
    </row>
    <row r="23" spans="1:24" s="36" customFormat="1" ht="33">
      <c r="A23" s="33" t="s">
        <v>180</v>
      </c>
      <c r="B23" s="34" t="s">
        <v>181</v>
      </c>
      <c r="C23" s="35">
        <v>14</v>
      </c>
      <c r="D23" s="35">
        <v>15</v>
      </c>
      <c r="E23" s="35">
        <v>27</v>
      </c>
      <c r="F23" s="35">
        <v>27</v>
      </c>
      <c r="G23" s="35">
        <v>28</v>
      </c>
      <c r="H23" s="35">
        <v>28</v>
      </c>
      <c r="I23" s="35">
        <v>28</v>
      </c>
    </row>
    <row r="24" spans="1:24" s="36" customFormat="1">
      <c r="A24" s="33" t="s">
        <v>58</v>
      </c>
      <c r="B24" s="34" t="s">
        <v>59</v>
      </c>
      <c r="C24" s="35">
        <v>348</v>
      </c>
      <c r="D24" s="35">
        <v>272</v>
      </c>
      <c r="E24" s="35">
        <v>295</v>
      </c>
      <c r="F24" s="35">
        <v>315</v>
      </c>
      <c r="G24" s="35">
        <v>317</v>
      </c>
      <c r="H24" s="35">
        <v>320</v>
      </c>
      <c r="I24" s="35">
        <v>325</v>
      </c>
    </row>
    <row r="25" spans="1:24" s="36" customFormat="1">
      <c r="A25" s="33" t="s">
        <v>60</v>
      </c>
      <c r="B25" s="34" t="s">
        <v>61</v>
      </c>
      <c r="C25" s="35">
        <v>208</v>
      </c>
      <c r="D25" s="35">
        <v>282</v>
      </c>
      <c r="E25" s="35">
        <v>354</v>
      </c>
      <c r="F25" s="35">
        <v>363</v>
      </c>
      <c r="G25" s="35">
        <v>375</v>
      </c>
      <c r="H25" s="35">
        <v>386</v>
      </c>
      <c r="I25" s="35">
        <v>401</v>
      </c>
    </row>
    <row r="26" spans="1:24" s="36" customFormat="1">
      <c r="A26" s="33" t="s">
        <v>62</v>
      </c>
      <c r="B26" s="34" t="s">
        <v>64</v>
      </c>
      <c r="C26" s="35">
        <v>0</v>
      </c>
      <c r="D26" s="35">
        <v>0</v>
      </c>
      <c r="E26" s="35">
        <v>10</v>
      </c>
      <c r="F26" s="35">
        <v>15</v>
      </c>
      <c r="G26" s="35">
        <v>10</v>
      </c>
      <c r="H26" s="35">
        <v>10</v>
      </c>
      <c r="I26" s="35">
        <v>10</v>
      </c>
    </row>
    <row r="27" spans="1:24" s="36" customFormat="1">
      <c r="A27" s="33" t="s">
        <v>63</v>
      </c>
      <c r="B27" s="34" t="s">
        <v>65</v>
      </c>
      <c r="C27" s="35">
        <v>68</v>
      </c>
      <c r="D27" s="35">
        <v>107</v>
      </c>
      <c r="E27" s="35">
        <v>77</v>
      </c>
      <c r="F27" s="35">
        <v>83</v>
      </c>
      <c r="G27" s="35">
        <v>83</v>
      </c>
      <c r="H27" s="35">
        <v>85</v>
      </c>
      <c r="I27" s="35">
        <v>87</v>
      </c>
    </row>
    <row r="28" spans="1:24" s="36" customFormat="1" ht="33">
      <c r="A28" s="33" t="s">
        <v>183</v>
      </c>
      <c r="B28" s="34" t="s">
        <v>182</v>
      </c>
      <c r="C28" s="35">
        <v>44</v>
      </c>
      <c r="D28" s="35">
        <v>23</v>
      </c>
      <c r="E28" s="35">
        <v>41</v>
      </c>
      <c r="F28" s="35">
        <v>41</v>
      </c>
      <c r="G28" s="35">
        <v>41</v>
      </c>
      <c r="H28" s="35">
        <v>40</v>
      </c>
      <c r="I28" s="35">
        <v>40</v>
      </c>
    </row>
    <row r="29" spans="1:24" s="36" customFormat="1" ht="33">
      <c r="A29" s="33" t="s">
        <v>66</v>
      </c>
      <c r="B29" s="34" t="s">
        <v>67</v>
      </c>
      <c r="C29" s="35">
        <v>227</v>
      </c>
      <c r="D29" s="35">
        <v>229</v>
      </c>
      <c r="E29" s="35">
        <v>203</v>
      </c>
      <c r="F29" s="35">
        <v>215</v>
      </c>
      <c r="G29" s="35">
        <v>220</v>
      </c>
      <c r="H29" s="35">
        <v>222</v>
      </c>
      <c r="I29" s="35">
        <v>226</v>
      </c>
    </row>
    <row r="30" spans="1:24" ht="33">
      <c r="A30" s="21" t="s">
        <v>68</v>
      </c>
      <c r="B30" s="22" t="s">
        <v>69</v>
      </c>
      <c r="C30" s="23">
        <v>139</v>
      </c>
      <c r="D30" s="23">
        <v>233</v>
      </c>
      <c r="E30" s="23">
        <v>285</v>
      </c>
      <c r="F30" s="23">
        <v>287</v>
      </c>
      <c r="G30" s="23">
        <v>290</v>
      </c>
      <c r="H30" s="23">
        <v>293</v>
      </c>
      <c r="I30" s="23">
        <v>295</v>
      </c>
    </row>
    <row r="31" spans="1:24">
      <c r="A31" s="21" t="s">
        <v>70</v>
      </c>
      <c r="B31" s="22" t="s">
        <v>71</v>
      </c>
      <c r="C31" s="23">
        <v>19</v>
      </c>
      <c r="D31" s="23">
        <v>32</v>
      </c>
      <c r="E31" s="23">
        <v>55</v>
      </c>
      <c r="F31" s="23">
        <v>55</v>
      </c>
      <c r="G31" s="23">
        <v>55</v>
      </c>
      <c r="H31" s="23">
        <v>55</v>
      </c>
      <c r="I31" s="23">
        <v>55</v>
      </c>
    </row>
    <row r="32" spans="1:24" ht="33">
      <c r="A32" s="21" t="s">
        <v>72</v>
      </c>
      <c r="B32" s="38" t="s">
        <v>184</v>
      </c>
      <c r="C32" s="23">
        <v>1139</v>
      </c>
      <c r="D32" s="23">
        <v>1169</v>
      </c>
      <c r="E32" s="23">
        <v>1382</v>
      </c>
      <c r="F32" s="23">
        <v>1344</v>
      </c>
      <c r="G32" s="23">
        <v>1346</v>
      </c>
      <c r="H32" s="23">
        <v>1345</v>
      </c>
      <c r="I32" s="23">
        <v>1352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9" ht="33">
      <c r="A33" s="21" t="s">
        <v>73</v>
      </c>
      <c r="B33" s="22" t="s">
        <v>74</v>
      </c>
      <c r="C33" s="23">
        <v>28</v>
      </c>
      <c r="D33" s="23">
        <v>13</v>
      </c>
      <c r="E33" s="23">
        <v>148</v>
      </c>
      <c r="F33" s="23">
        <v>147</v>
      </c>
      <c r="G33" s="23">
        <v>150</v>
      </c>
      <c r="H33" s="23">
        <v>152</v>
      </c>
      <c r="I33" s="23">
        <v>155</v>
      </c>
    </row>
    <row r="34" spans="1:9" ht="49.5">
      <c r="A34" s="21" t="s">
        <v>75</v>
      </c>
      <c r="B34" s="22" t="s">
        <v>189</v>
      </c>
      <c r="C34" s="23">
        <v>40</v>
      </c>
      <c r="D34" s="23">
        <v>33</v>
      </c>
      <c r="E34" s="23">
        <v>71</v>
      </c>
      <c r="F34" s="23">
        <v>69</v>
      </c>
      <c r="G34" s="23">
        <v>71</v>
      </c>
      <c r="H34" s="23">
        <v>74</v>
      </c>
      <c r="I34" s="23">
        <v>76</v>
      </c>
    </row>
    <row r="35" spans="1:9" ht="33">
      <c r="A35" s="21" t="s">
        <v>76</v>
      </c>
      <c r="B35" s="22" t="s">
        <v>116</v>
      </c>
      <c r="C35" s="23">
        <v>18</v>
      </c>
      <c r="D35" s="23">
        <v>21</v>
      </c>
      <c r="E35" s="23">
        <v>50</v>
      </c>
      <c r="F35" s="23">
        <v>35</v>
      </c>
      <c r="G35" s="23">
        <v>48</v>
      </c>
      <c r="H35" s="23">
        <v>50</v>
      </c>
      <c r="I35" s="23">
        <v>55</v>
      </c>
    </row>
    <row r="36" spans="1:9" ht="18" customHeight="1">
      <c r="A36" s="21" t="s">
        <v>77</v>
      </c>
      <c r="B36" s="22" t="s">
        <v>34</v>
      </c>
      <c r="C36" s="23">
        <v>199</v>
      </c>
      <c r="D36" s="23">
        <v>227</v>
      </c>
      <c r="E36" s="23">
        <v>120</v>
      </c>
      <c r="F36" s="23">
        <v>120</v>
      </c>
      <c r="G36" s="23">
        <v>120</v>
      </c>
      <c r="H36" s="23">
        <v>120</v>
      </c>
      <c r="I36" s="23">
        <v>120</v>
      </c>
    </row>
    <row r="37" spans="1:9" ht="18" customHeight="1">
      <c r="A37" s="21" t="s">
        <v>78</v>
      </c>
      <c r="B37" s="22" t="s">
        <v>79</v>
      </c>
      <c r="C37" s="23">
        <v>6</v>
      </c>
      <c r="D37" s="23">
        <v>17</v>
      </c>
      <c r="E37" s="23">
        <v>13</v>
      </c>
      <c r="F37" s="23">
        <v>13</v>
      </c>
      <c r="G37" s="23">
        <v>13</v>
      </c>
      <c r="H37" s="23">
        <v>12</v>
      </c>
      <c r="I37" s="23">
        <v>18</v>
      </c>
    </row>
    <row r="38" spans="1:9" s="2" customFormat="1" ht="33.75" customHeight="1">
      <c r="A38" s="24">
        <v>3</v>
      </c>
      <c r="B38" s="25" t="s">
        <v>40</v>
      </c>
      <c r="C38" s="26">
        <f>SUM(C39:C42)</f>
        <v>421</v>
      </c>
      <c r="D38" s="26">
        <f t="shared" ref="D38:I38" si="3">SUM(D39:D42)</f>
        <v>580</v>
      </c>
      <c r="E38" s="26">
        <f t="shared" si="3"/>
        <v>973</v>
      </c>
      <c r="F38" s="26">
        <f t="shared" si="3"/>
        <v>1009</v>
      </c>
      <c r="G38" s="26">
        <f t="shared" si="3"/>
        <v>1009</v>
      </c>
      <c r="H38" s="26">
        <f t="shared" si="3"/>
        <v>1015</v>
      </c>
      <c r="I38" s="26">
        <f t="shared" si="3"/>
        <v>1010</v>
      </c>
    </row>
    <row r="39" spans="1:9">
      <c r="A39" s="21" t="s">
        <v>80</v>
      </c>
      <c r="B39" s="22" t="s">
        <v>81</v>
      </c>
      <c r="C39" s="23">
        <v>299</v>
      </c>
      <c r="D39" s="23">
        <v>440</v>
      </c>
      <c r="E39" s="23">
        <v>820</v>
      </c>
      <c r="F39" s="23">
        <v>850</v>
      </c>
      <c r="G39" s="23">
        <v>850</v>
      </c>
      <c r="H39" s="23">
        <v>855</v>
      </c>
      <c r="I39" s="23">
        <v>849</v>
      </c>
    </row>
    <row r="40" spans="1:9" ht="33">
      <c r="A40" s="21" t="s">
        <v>82</v>
      </c>
      <c r="B40" s="22" t="s">
        <v>117</v>
      </c>
      <c r="C40" s="23">
        <v>0</v>
      </c>
      <c r="D40" s="23">
        <v>0</v>
      </c>
      <c r="E40" s="23">
        <v>30</v>
      </c>
      <c r="F40" s="23">
        <v>30</v>
      </c>
      <c r="G40" s="23">
        <v>30</v>
      </c>
      <c r="H40" s="23">
        <v>30</v>
      </c>
      <c r="I40" s="23">
        <v>30</v>
      </c>
    </row>
    <row r="41" spans="1:9">
      <c r="A41" s="21" t="s">
        <v>83</v>
      </c>
      <c r="B41" s="22" t="s">
        <v>35</v>
      </c>
      <c r="C41" s="23">
        <v>118</v>
      </c>
      <c r="D41" s="23">
        <v>135</v>
      </c>
      <c r="E41" s="23">
        <v>90</v>
      </c>
      <c r="F41" s="23">
        <v>95</v>
      </c>
      <c r="G41" s="23">
        <v>95</v>
      </c>
      <c r="H41" s="23">
        <v>95</v>
      </c>
      <c r="I41" s="23">
        <v>95</v>
      </c>
    </row>
    <row r="42" spans="1:9">
      <c r="A42" s="21" t="s">
        <v>84</v>
      </c>
      <c r="B42" s="22" t="s">
        <v>36</v>
      </c>
      <c r="C42" s="23">
        <v>4</v>
      </c>
      <c r="D42" s="23">
        <v>5</v>
      </c>
      <c r="E42" s="23">
        <v>33</v>
      </c>
      <c r="F42" s="23">
        <v>34</v>
      </c>
      <c r="G42" s="23">
        <v>34</v>
      </c>
      <c r="H42" s="23">
        <v>35</v>
      </c>
      <c r="I42" s="23">
        <v>36</v>
      </c>
    </row>
    <row r="43" spans="1:9" s="2" customFormat="1" ht="33">
      <c r="A43" s="24">
        <v>4</v>
      </c>
      <c r="B43" s="25" t="s">
        <v>41</v>
      </c>
      <c r="C43" s="26">
        <f>SUM(C44:C45)</f>
        <v>59</v>
      </c>
      <c r="D43" s="26">
        <f t="shared" ref="D43:I43" si="4">SUM(D44:D45)</f>
        <v>74</v>
      </c>
      <c r="E43" s="26">
        <f t="shared" si="4"/>
        <v>87</v>
      </c>
      <c r="F43" s="26">
        <f t="shared" si="4"/>
        <v>91</v>
      </c>
      <c r="G43" s="26">
        <f t="shared" si="4"/>
        <v>95</v>
      </c>
      <c r="H43" s="26">
        <f t="shared" si="4"/>
        <v>117</v>
      </c>
      <c r="I43" s="26">
        <f t="shared" si="4"/>
        <v>120</v>
      </c>
    </row>
    <row r="44" spans="1:9">
      <c r="A44" s="21" t="s">
        <v>85</v>
      </c>
      <c r="B44" s="22" t="s">
        <v>86</v>
      </c>
      <c r="C44" s="23">
        <v>59</v>
      </c>
      <c r="D44" s="23">
        <v>74</v>
      </c>
      <c r="E44" s="23">
        <v>83</v>
      </c>
      <c r="F44" s="23">
        <v>87</v>
      </c>
      <c r="G44" s="23">
        <v>91</v>
      </c>
      <c r="H44" s="23">
        <v>113</v>
      </c>
      <c r="I44" s="23">
        <v>116</v>
      </c>
    </row>
    <row r="45" spans="1:9">
      <c r="A45" s="21" t="s">
        <v>87</v>
      </c>
      <c r="B45" s="22" t="s">
        <v>88</v>
      </c>
      <c r="C45" s="23">
        <v>0</v>
      </c>
      <c r="D45" s="23">
        <v>0</v>
      </c>
      <c r="E45" s="23">
        <v>4</v>
      </c>
      <c r="F45" s="23">
        <v>4</v>
      </c>
      <c r="G45" s="23">
        <v>4</v>
      </c>
      <c r="H45" s="23">
        <v>4</v>
      </c>
      <c r="I45" s="23">
        <v>4</v>
      </c>
    </row>
    <row r="46" spans="1:9" s="2" customFormat="1">
      <c r="A46" s="24">
        <v>5</v>
      </c>
      <c r="B46" s="25" t="s">
        <v>42</v>
      </c>
      <c r="C46" s="26">
        <f>SUM(C47:C53)</f>
        <v>4275</v>
      </c>
      <c r="D46" s="26">
        <f t="shared" ref="D46:I46" si="5">SUM(D47:D53)</f>
        <v>4262</v>
      </c>
      <c r="E46" s="26">
        <f t="shared" si="5"/>
        <v>3904</v>
      </c>
      <c r="F46" s="26">
        <f t="shared" si="5"/>
        <v>3846</v>
      </c>
      <c r="G46" s="26">
        <f t="shared" si="5"/>
        <v>3853</v>
      </c>
      <c r="H46" s="26">
        <f t="shared" si="5"/>
        <v>3870</v>
      </c>
      <c r="I46" s="26">
        <f t="shared" si="5"/>
        <v>3913</v>
      </c>
    </row>
    <row r="47" spans="1:9">
      <c r="A47" s="21" t="s">
        <v>89</v>
      </c>
      <c r="B47" s="22" t="s">
        <v>90</v>
      </c>
      <c r="C47" s="23">
        <v>104</v>
      </c>
      <c r="D47" s="23">
        <v>110</v>
      </c>
      <c r="E47" s="23">
        <v>90</v>
      </c>
      <c r="F47" s="23">
        <v>95</v>
      </c>
      <c r="G47" s="23">
        <v>98</v>
      </c>
      <c r="H47" s="23">
        <v>100</v>
      </c>
      <c r="I47" s="23">
        <v>101</v>
      </c>
    </row>
    <row r="48" spans="1:9">
      <c r="A48" s="21" t="s">
        <v>91</v>
      </c>
      <c r="B48" s="22" t="s">
        <v>92</v>
      </c>
      <c r="C48" s="23">
        <v>2308</v>
      </c>
      <c r="D48" s="23">
        <v>2142</v>
      </c>
      <c r="E48" s="23">
        <v>2601</v>
      </c>
      <c r="F48" s="23">
        <v>2548</v>
      </c>
      <c r="G48" s="23">
        <v>2542</v>
      </c>
      <c r="H48" s="23">
        <v>2546</v>
      </c>
      <c r="I48" s="23">
        <v>2571</v>
      </c>
    </row>
    <row r="49" spans="1:9">
      <c r="A49" s="21" t="s">
        <v>93</v>
      </c>
      <c r="B49" s="22" t="s">
        <v>94</v>
      </c>
      <c r="C49" s="23">
        <v>102</v>
      </c>
      <c r="D49" s="23">
        <v>117</v>
      </c>
      <c r="E49" s="23">
        <v>130</v>
      </c>
      <c r="F49" s="23">
        <v>120</v>
      </c>
      <c r="G49" s="23">
        <v>135</v>
      </c>
      <c r="H49" s="23">
        <v>145</v>
      </c>
      <c r="I49" s="23">
        <v>146</v>
      </c>
    </row>
    <row r="50" spans="1:9" ht="33" customHeight="1">
      <c r="A50" s="21" t="s">
        <v>119</v>
      </c>
      <c r="B50" s="22" t="s">
        <v>175</v>
      </c>
      <c r="C50" s="23">
        <v>33</v>
      </c>
      <c r="D50" s="23">
        <v>30</v>
      </c>
      <c r="E50" s="23">
        <v>15</v>
      </c>
      <c r="F50" s="23">
        <v>20</v>
      </c>
      <c r="G50" s="23">
        <v>15</v>
      </c>
      <c r="H50" s="23">
        <v>15</v>
      </c>
      <c r="I50" s="23">
        <v>15</v>
      </c>
    </row>
    <row r="51" spans="1:9">
      <c r="A51" s="21" t="s">
        <v>95</v>
      </c>
      <c r="B51" s="22" t="s">
        <v>37</v>
      </c>
      <c r="C51" s="23">
        <v>1651</v>
      </c>
      <c r="D51" s="23">
        <v>1673</v>
      </c>
      <c r="E51" s="23">
        <v>898</v>
      </c>
      <c r="F51" s="23">
        <v>882</v>
      </c>
      <c r="G51" s="23">
        <v>881</v>
      </c>
      <c r="H51" s="23">
        <v>881</v>
      </c>
      <c r="I51" s="23">
        <v>895</v>
      </c>
    </row>
    <row r="52" spans="1:9">
      <c r="A52" s="21" t="s">
        <v>96</v>
      </c>
      <c r="B52" s="22" t="s">
        <v>118</v>
      </c>
      <c r="C52" s="23">
        <v>49</v>
      </c>
      <c r="D52" s="23">
        <v>78</v>
      </c>
      <c r="E52" s="23">
        <v>90</v>
      </c>
      <c r="F52" s="23">
        <v>91</v>
      </c>
      <c r="G52" s="23">
        <v>93</v>
      </c>
      <c r="H52" s="23">
        <v>93</v>
      </c>
      <c r="I52" s="23">
        <v>94</v>
      </c>
    </row>
    <row r="53" spans="1:9">
      <c r="A53" s="21" t="s">
        <v>97</v>
      </c>
      <c r="B53" s="22" t="s">
        <v>98</v>
      </c>
      <c r="C53" s="23">
        <v>28</v>
      </c>
      <c r="D53" s="23">
        <v>112</v>
      </c>
      <c r="E53" s="23">
        <v>80</v>
      </c>
      <c r="F53" s="23">
        <v>90</v>
      </c>
      <c r="G53" s="23">
        <v>89</v>
      </c>
      <c r="H53" s="23">
        <v>90</v>
      </c>
      <c r="I53" s="23">
        <v>91</v>
      </c>
    </row>
    <row r="54" spans="1:9" s="2" customFormat="1">
      <c r="A54" s="24">
        <v>6</v>
      </c>
      <c r="B54" s="25" t="s">
        <v>100</v>
      </c>
      <c r="C54" s="26">
        <f>C55</f>
        <v>653</v>
      </c>
      <c r="D54" s="26">
        <f t="shared" ref="D54:I54" si="6">D55</f>
        <v>1028</v>
      </c>
      <c r="E54" s="26">
        <f t="shared" si="6"/>
        <v>1021</v>
      </c>
      <c r="F54" s="26">
        <f t="shared" si="6"/>
        <v>1023</v>
      </c>
      <c r="G54" s="26">
        <f t="shared" si="6"/>
        <v>1032</v>
      </c>
      <c r="H54" s="26">
        <f t="shared" si="6"/>
        <v>1054</v>
      </c>
      <c r="I54" s="26">
        <f t="shared" si="6"/>
        <v>1064</v>
      </c>
    </row>
    <row r="55" spans="1:9">
      <c r="A55" s="21" t="s">
        <v>99</v>
      </c>
      <c r="B55" s="22" t="s">
        <v>100</v>
      </c>
      <c r="C55" s="23">
        <v>653</v>
      </c>
      <c r="D55" s="23">
        <v>1028</v>
      </c>
      <c r="E55" s="23">
        <v>1021</v>
      </c>
      <c r="F55" s="23">
        <v>1023</v>
      </c>
      <c r="G55" s="23">
        <v>1032</v>
      </c>
      <c r="H55" s="23">
        <v>1054</v>
      </c>
      <c r="I55" s="23">
        <v>1064</v>
      </c>
    </row>
    <row r="56" spans="1:9" s="2" customFormat="1">
      <c r="A56" s="24">
        <v>7</v>
      </c>
      <c r="B56" s="25" t="s">
        <v>101</v>
      </c>
      <c r="C56" s="26">
        <f>SUM(C57:C59)</f>
        <v>430</v>
      </c>
      <c r="D56" s="26">
        <f t="shared" ref="D56:I56" si="7">SUM(D57:D59)</f>
        <v>476</v>
      </c>
      <c r="E56" s="26">
        <f t="shared" si="7"/>
        <v>218</v>
      </c>
      <c r="F56" s="26">
        <f t="shared" si="7"/>
        <v>213</v>
      </c>
      <c r="G56" s="26">
        <f t="shared" si="7"/>
        <v>219</v>
      </c>
      <c r="H56" s="26">
        <f t="shared" si="7"/>
        <v>218</v>
      </c>
      <c r="I56" s="26">
        <f t="shared" si="7"/>
        <v>222</v>
      </c>
    </row>
    <row r="57" spans="1:9">
      <c r="A57" s="21" t="s">
        <v>102</v>
      </c>
      <c r="B57" s="22" t="s">
        <v>105</v>
      </c>
      <c r="C57" s="23">
        <v>194</v>
      </c>
      <c r="D57" s="23">
        <v>221</v>
      </c>
      <c r="E57" s="23">
        <v>116</v>
      </c>
      <c r="F57" s="23">
        <v>113</v>
      </c>
      <c r="G57" s="23">
        <v>114</v>
      </c>
      <c r="H57" s="23">
        <v>113</v>
      </c>
      <c r="I57" s="23">
        <v>115</v>
      </c>
    </row>
    <row r="58" spans="1:9">
      <c r="A58" s="21" t="s">
        <v>103</v>
      </c>
      <c r="B58" s="22" t="s">
        <v>104</v>
      </c>
      <c r="C58" s="23">
        <v>32</v>
      </c>
      <c r="D58" s="23">
        <v>26</v>
      </c>
      <c r="E58" s="23">
        <v>31</v>
      </c>
      <c r="F58" s="23">
        <v>31</v>
      </c>
      <c r="G58" s="23">
        <v>35</v>
      </c>
      <c r="H58" s="23">
        <v>34</v>
      </c>
      <c r="I58" s="23">
        <v>35</v>
      </c>
    </row>
    <row r="59" spans="1:9">
      <c r="A59" s="21" t="s">
        <v>106</v>
      </c>
      <c r="B59" s="22" t="s">
        <v>114</v>
      </c>
      <c r="C59" s="23">
        <v>204</v>
      </c>
      <c r="D59" s="23">
        <v>229</v>
      </c>
      <c r="E59" s="23">
        <v>71</v>
      </c>
      <c r="F59" s="23">
        <v>69</v>
      </c>
      <c r="G59" s="23">
        <v>70</v>
      </c>
      <c r="H59" s="23">
        <v>71</v>
      </c>
      <c r="I59" s="23">
        <v>72</v>
      </c>
    </row>
    <row r="60" spans="1:9" s="2" customFormat="1">
      <c r="A60" s="24">
        <v>8</v>
      </c>
      <c r="B60" s="25" t="s">
        <v>107</v>
      </c>
      <c r="C60" s="26">
        <f>C61+C62+C63+C64</f>
        <v>200</v>
      </c>
      <c r="D60" s="26">
        <f>D61+D62+D63+D64</f>
        <v>204</v>
      </c>
      <c r="E60" s="26">
        <v>251</v>
      </c>
      <c r="F60" s="26">
        <v>256</v>
      </c>
      <c r="G60" s="26">
        <v>263</v>
      </c>
      <c r="H60" s="26">
        <v>267</v>
      </c>
      <c r="I60" s="26">
        <v>273</v>
      </c>
    </row>
    <row r="61" spans="1:9" ht="33">
      <c r="A61" s="21" t="s">
        <v>108</v>
      </c>
      <c r="B61" s="22" t="s">
        <v>120</v>
      </c>
      <c r="C61" s="23">
        <v>97</v>
      </c>
      <c r="D61" s="23">
        <v>105</v>
      </c>
      <c r="E61" s="23">
        <v>74</v>
      </c>
      <c r="F61" s="23">
        <v>75</v>
      </c>
      <c r="G61" s="23">
        <v>77</v>
      </c>
      <c r="H61" s="23">
        <v>77</v>
      </c>
      <c r="I61" s="23">
        <v>80</v>
      </c>
    </row>
    <row r="62" spans="1:9" ht="33">
      <c r="A62" s="21" t="s">
        <v>109</v>
      </c>
      <c r="B62" s="22" t="s">
        <v>110</v>
      </c>
      <c r="C62" s="23">
        <v>41</v>
      </c>
      <c r="D62" s="23">
        <v>40</v>
      </c>
      <c r="E62" s="23">
        <v>36</v>
      </c>
      <c r="F62" s="23">
        <v>37</v>
      </c>
      <c r="G62" s="23">
        <v>38</v>
      </c>
      <c r="H62" s="23">
        <v>39</v>
      </c>
      <c r="I62" s="23">
        <v>39</v>
      </c>
    </row>
    <row r="63" spans="1:9">
      <c r="A63" s="21" t="s">
        <v>111</v>
      </c>
      <c r="B63" s="22" t="s">
        <v>112</v>
      </c>
      <c r="C63" s="23">
        <v>30</v>
      </c>
      <c r="D63" s="23">
        <v>35</v>
      </c>
      <c r="E63" s="23">
        <v>48</v>
      </c>
      <c r="F63" s="23">
        <v>49</v>
      </c>
      <c r="G63" s="23">
        <v>50</v>
      </c>
      <c r="H63" s="23">
        <v>51</v>
      </c>
      <c r="I63" s="23">
        <v>52</v>
      </c>
    </row>
    <row r="64" spans="1:9" ht="33">
      <c r="A64" s="21" t="s">
        <v>113</v>
      </c>
      <c r="B64" s="22" t="s">
        <v>191</v>
      </c>
      <c r="C64" s="23">
        <v>32</v>
      </c>
      <c r="D64" s="23">
        <v>24</v>
      </c>
      <c r="E64" s="23">
        <v>93</v>
      </c>
      <c r="F64" s="23">
        <v>95</v>
      </c>
      <c r="G64" s="23">
        <v>98</v>
      </c>
      <c r="H64" s="23">
        <v>100</v>
      </c>
      <c r="I64" s="23">
        <v>102</v>
      </c>
    </row>
    <row r="65" spans="3:9">
      <c r="C65" s="5"/>
      <c r="D65" s="5"/>
      <c r="E65" s="5"/>
      <c r="F65" s="5"/>
      <c r="G65" s="5"/>
      <c r="H65" s="5"/>
      <c r="I65" s="5"/>
    </row>
    <row r="66" spans="3:9">
      <c r="C66" s="5"/>
      <c r="D66" s="5"/>
      <c r="E66" s="5"/>
      <c r="F66" s="5"/>
      <c r="G66" s="5"/>
      <c r="H66" s="5"/>
      <c r="I66" s="5"/>
    </row>
    <row r="67" spans="3:9">
      <c r="C67" s="5"/>
      <c r="D67" s="5"/>
      <c r="E67" s="5"/>
      <c r="F67" s="5"/>
      <c r="G67" s="5"/>
      <c r="H67" s="5"/>
      <c r="I67" s="5"/>
    </row>
    <row r="68" spans="3:9">
      <c r="C68" s="5"/>
      <c r="D68" s="5"/>
      <c r="E68" s="5"/>
      <c r="F68" s="5"/>
      <c r="G68" s="5"/>
      <c r="H68" s="5"/>
      <c r="I68" s="5"/>
    </row>
    <row r="69" spans="3:9">
      <c r="C69" s="5"/>
      <c r="D69" s="5"/>
      <c r="E69" s="5"/>
      <c r="F69" s="5"/>
      <c r="G69" s="5"/>
      <c r="H69" s="5"/>
      <c r="I69" s="5"/>
    </row>
    <row r="70" spans="3:9">
      <c r="C70" s="5"/>
      <c r="D70" s="5"/>
      <c r="E70" s="5"/>
      <c r="F70" s="5"/>
      <c r="G70" s="5"/>
      <c r="H70" s="5"/>
      <c r="I70" s="5"/>
    </row>
    <row r="71" spans="3:9">
      <c r="C71" s="5"/>
      <c r="D71" s="5"/>
      <c r="E71" s="5"/>
      <c r="F71" s="5"/>
      <c r="G71" s="5"/>
      <c r="H71" s="5"/>
      <c r="I71" s="5"/>
    </row>
    <row r="72" spans="3:9">
      <c r="C72" s="5"/>
      <c r="D72" s="5"/>
      <c r="E72" s="5"/>
      <c r="F72" s="5"/>
      <c r="G72" s="5"/>
      <c r="H72" s="5"/>
      <c r="I72" s="5"/>
    </row>
    <row r="73" spans="3:9">
      <c r="C73" s="5"/>
      <c r="D73" s="5"/>
      <c r="E73" s="5"/>
      <c r="F73" s="5"/>
      <c r="G73" s="5"/>
      <c r="H73" s="5"/>
      <c r="I73" s="5"/>
    </row>
    <row r="74" spans="3:9">
      <c r="C74" s="5"/>
      <c r="D74" s="5"/>
      <c r="E74" s="5"/>
      <c r="F74" s="5"/>
      <c r="G74" s="5"/>
      <c r="H74" s="5"/>
      <c r="I74" s="5"/>
    </row>
    <row r="75" spans="3:9">
      <c r="C75" s="5"/>
      <c r="D75" s="5"/>
      <c r="E75" s="5"/>
      <c r="F75" s="5"/>
      <c r="G75" s="5"/>
      <c r="H75" s="5"/>
      <c r="I75" s="5"/>
    </row>
    <row r="76" spans="3:9">
      <c r="C76" s="5"/>
      <c r="D76" s="5"/>
      <c r="E76" s="5"/>
      <c r="F76" s="5"/>
      <c r="G76" s="5"/>
      <c r="H76" s="5"/>
      <c r="I76" s="5"/>
    </row>
    <row r="77" spans="3:9">
      <c r="C77" s="5"/>
      <c r="D77" s="5"/>
      <c r="E77" s="5"/>
      <c r="F77" s="5"/>
      <c r="G77" s="5"/>
      <c r="H77" s="5"/>
      <c r="I77" s="5"/>
    </row>
    <row r="78" spans="3:9">
      <c r="C78" s="5"/>
      <c r="D78" s="5"/>
      <c r="E78" s="5"/>
      <c r="F78" s="5"/>
      <c r="G78" s="5"/>
      <c r="H78" s="5"/>
      <c r="I78" s="5"/>
    </row>
    <row r="79" spans="3:9">
      <c r="C79" s="5"/>
      <c r="D79" s="5"/>
      <c r="E79" s="5"/>
      <c r="F79" s="5"/>
      <c r="G79" s="5"/>
      <c r="H79" s="5"/>
      <c r="I79" s="5"/>
    </row>
    <row r="80" spans="3:9">
      <c r="C80" s="5"/>
      <c r="D80" s="5"/>
      <c r="E80" s="5"/>
      <c r="F80" s="5"/>
      <c r="G80" s="5"/>
      <c r="H80" s="5"/>
      <c r="I80" s="5"/>
    </row>
    <row r="81" spans="3:9">
      <c r="C81" s="5"/>
      <c r="D81" s="5"/>
      <c r="E81" s="5"/>
      <c r="F81" s="5"/>
      <c r="G81" s="5"/>
      <c r="H81" s="5"/>
      <c r="I81" s="5"/>
    </row>
    <row r="82" spans="3:9">
      <c r="C82" s="5"/>
      <c r="D82" s="5"/>
      <c r="E82" s="5"/>
      <c r="F82" s="5"/>
      <c r="G82" s="5"/>
      <c r="H82" s="5"/>
      <c r="I82" s="5"/>
    </row>
    <row r="83" spans="3:9">
      <c r="C83" s="5"/>
      <c r="D83" s="5"/>
      <c r="E83" s="5"/>
      <c r="F83" s="5"/>
      <c r="G83" s="5"/>
      <c r="H83" s="5"/>
      <c r="I83" s="5"/>
    </row>
    <row r="84" spans="3:9">
      <c r="C84" s="5"/>
      <c r="D84" s="5"/>
      <c r="E84" s="5"/>
      <c r="F84" s="5"/>
      <c r="G84" s="5"/>
      <c r="H84" s="5"/>
      <c r="I84" s="5"/>
    </row>
    <row r="85" spans="3:9">
      <c r="C85" s="5"/>
      <c r="D85" s="5"/>
      <c r="E85" s="5"/>
      <c r="F85" s="5"/>
      <c r="G85" s="5"/>
      <c r="H85" s="5"/>
      <c r="I85" s="5"/>
    </row>
    <row r="86" spans="3:9">
      <c r="C86" s="5"/>
      <c r="D86" s="5"/>
      <c r="E86" s="5"/>
      <c r="F86" s="5"/>
      <c r="G86" s="5"/>
      <c r="H86" s="5"/>
      <c r="I86" s="5"/>
    </row>
    <row r="87" spans="3:9">
      <c r="C87" s="5"/>
      <c r="D87" s="5"/>
      <c r="E87" s="5"/>
      <c r="F87" s="5"/>
      <c r="G87" s="5"/>
      <c r="H87" s="5"/>
      <c r="I87" s="5"/>
    </row>
    <row r="88" spans="3:9">
      <c r="C88" s="5"/>
      <c r="D88" s="5"/>
      <c r="E88" s="5"/>
      <c r="F88" s="5"/>
      <c r="G88" s="5"/>
      <c r="H88" s="5"/>
      <c r="I88" s="5"/>
    </row>
    <row r="89" spans="3:9">
      <c r="C89" s="5"/>
      <c r="D89" s="5"/>
      <c r="E89" s="5"/>
      <c r="F89" s="5"/>
      <c r="G89" s="5"/>
      <c r="H89" s="5"/>
      <c r="I89" s="5"/>
    </row>
    <row r="90" spans="3:9">
      <c r="C90" s="5"/>
      <c r="D90" s="5"/>
      <c r="E90" s="5"/>
      <c r="F90" s="5"/>
      <c r="G90" s="5"/>
      <c r="H90" s="5"/>
      <c r="I90" s="5"/>
    </row>
    <row r="91" spans="3:9">
      <c r="C91" s="5"/>
      <c r="D91" s="5"/>
      <c r="E91" s="5"/>
      <c r="F91" s="5"/>
      <c r="G91" s="5"/>
      <c r="H91" s="5"/>
      <c r="I91" s="5"/>
    </row>
    <row r="92" spans="3:9">
      <c r="C92" s="5"/>
      <c r="D92" s="5"/>
      <c r="E92" s="5"/>
      <c r="F92" s="5"/>
      <c r="G92" s="5"/>
      <c r="H92" s="5"/>
      <c r="I92" s="5"/>
    </row>
    <row r="93" spans="3:9">
      <c r="C93" s="5"/>
      <c r="D93" s="5"/>
      <c r="E93" s="5"/>
      <c r="F93" s="5"/>
      <c r="G93" s="5"/>
      <c r="H93" s="5"/>
      <c r="I93" s="5"/>
    </row>
    <row r="94" spans="3:9">
      <c r="C94" s="5"/>
      <c r="D94" s="5"/>
      <c r="E94" s="5"/>
      <c r="F94" s="5"/>
      <c r="G94" s="5"/>
      <c r="H94" s="5"/>
      <c r="I94" s="5"/>
    </row>
    <row r="95" spans="3:9">
      <c r="C95" s="5"/>
      <c r="D95" s="5"/>
      <c r="E95" s="5"/>
      <c r="F95" s="5"/>
      <c r="G95" s="5"/>
      <c r="H95" s="5"/>
      <c r="I95" s="5"/>
    </row>
  </sheetData>
  <mergeCells count="10">
    <mergeCell ref="A1:B1"/>
    <mergeCell ref="B3:I3"/>
    <mergeCell ref="A4:I4"/>
    <mergeCell ref="A5:I5"/>
    <mergeCell ref="A8:A9"/>
    <mergeCell ref="B8:B9"/>
    <mergeCell ref="E8:I8"/>
    <mergeCell ref="C8:D8"/>
    <mergeCell ref="H7:I7"/>
    <mergeCell ref="G1:I1"/>
  </mergeCells>
  <pageMargins left="0.47244094488188981" right="0.19685039370078741" top="0.74803149606299213" bottom="0.39370078740157483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G1" sqref="G1:I1"/>
    </sheetView>
  </sheetViews>
  <sheetFormatPr defaultRowHeight="18.75"/>
  <cols>
    <col min="1" max="1" width="7.33203125" style="3" customWidth="1"/>
    <col min="2" max="2" width="40.21875" style="3" customWidth="1"/>
    <col min="3" max="3" width="12.88671875" style="3" customWidth="1"/>
    <col min="4" max="4" width="11.88671875" style="3" customWidth="1"/>
    <col min="5" max="5" width="8.88671875" style="3" customWidth="1"/>
    <col min="6" max="6" width="9.109375" style="3" customWidth="1"/>
    <col min="7" max="7" width="9.21875" style="3" customWidth="1"/>
    <col min="8" max="8" width="8.77734375" style="3" customWidth="1"/>
    <col min="9" max="9" width="8.6640625" style="3" customWidth="1"/>
  </cols>
  <sheetData>
    <row r="1" spans="1:9">
      <c r="A1" s="112" t="s">
        <v>192</v>
      </c>
      <c r="B1" s="112"/>
      <c r="G1" s="113" t="s">
        <v>212</v>
      </c>
      <c r="H1" s="114"/>
      <c r="I1" s="114"/>
    </row>
    <row r="3" spans="1:9">
      <c r="B3" s="103" t="s">
        <v>0</v>
      </c>
      <c r="C3" s="103"/>
      <c r="D3" s="103"/>
      <c r="E3" s="103"/>
      <c r="F3" s="103"/>
      <c r="G3" s="103"/>
      <c r="H3" s="103"/>
      <c r="I3" s="103"/>
    </row>
    <row r="4" spans="1:9">
      <c r="B4" s="103" t="s">
        <v>194</v>
      </c>
      <c r="C4" s="103"/>
      <c r="D4" s="103"/>
      <c r="E4" s="103"/>
      <c r="F4" s="103"/>
      <c r="G4" s="103"/>
      <c r="H4" s="103"/>
      <c r="I4" s="103"/>
    </row>
    <row r="5" spans="1:9">
      <c r="B5" s="104" t="s">
        <v>195</v>
      </c>
      <c r="C5" s="103"/>
      <c r="D5" s="103"/>
      <c r="E5" s="103"/>
      <c r="F5" s="103"/>
      <c r="G5" s="103"/>
      <c r="H5" s="103"/>
      <c r="I5" s="103"/>
    </row>
    <row r="6" spans="1:9">
      <c r="B6" s="43"/>
      <c r="C6" s="43"/>
      <c r="D6" s="43"/>
      <c r="E6" s="43"/>
      <c r="F6" s="43"/>
      <c r="G6" s="43"/>
      <c r="H6" s="43"/>
      <c r="I6" s="43"/>
    </row>
    <row r="7" spans="1:9">
      <c r="I7" s="44" t="s">
        <v>18</v>
      </c>
    </row>
    <row r="8" spans="1:9">
      <c r="A8" s="115" t="s">
        <v>19</v>
      </c>
      <c r="B8" s="102" t="s">
        <v>121</v>
      </c>
      <c r="C8" s="98" t="s">
        <v>176</v>
      </c>
      <c r="D8" s="99"/>
      <c r="E8" s="102" t="s">
        <v>177</v>
      </c>
      <c r="F8" s="102"/>
      <c r="G8" s="102"/>
      <c r="H8" s="102"/>
      <c r="I8" s="102"/>
    </row>
    <row r="9" spans="1:9">
      <c r="A9" s="115"/>
      <c r="B9" s="102"/>
      <c r="C9" s="42" t="s">
        <v>187</v>
      </c>
      <c r="D9" s="42" t="s">
        <v>188</v>
      </c>
      <c r="E9" s="42" t="s">
        <v>13</v>
      </c>
      <c r="F9" s="42" t="s">
        <v>14</v>
      </c>
      <c r="G9" s="42" t="s">
        <v>15</v>
      </c>
      <c r="H9" s="42" t="s">
        <v>16</v>
      </c>
      <c r="I9" s="42" t="s">
        <v>17</v>
      </c>
    </row>
    <row r="10" spans="1:9">
      <c r="A10" s="28">
        <v>1</v>
      </c>
      <c r="B10" s="42">
        <v>2</v>
      </c>
      <c r="C10" s="4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  <c r="I10" s="42">
        <v>9</v>
      </c>
    </row>
    <row r="11" spans="1:9">
      <c r="A11" s="46"/>
      <c r="B11" s="47" t="s">
        <v>172</v>
      </c>
      <c r="C11" s="48">
        <f t="shared" ref="C11:I11" si="0">C12+C16+C19+C28+C29+C30+C31+C32+C38+C39+C40+C41+C42+C43+C44+C45+C46+C47</f>
        <v>4527</v>
      </c>
      <c r="D11" s="48">
        <f t="shared" si="0"/>
        <v>5171</v>
      </c>
      <c r="E11" s="49">
        <f t="shared" si="0"/>
        <v>6696</v>
      </c>
      <c r="F11" s="49">
        <f t="shared" si="0"/>
        <v>6803</v>
      </c>
      <c r="G11" s="49">
        <f t="shared" si="0"/>
        <v>6906</v>
      </c>
      <c r="H11" s="49">
        <f t="shared" si="0"/>
        <v>6990</v>
      </c>
      <c r="I11" s="49">
        <f t="shared" si="0"/>
        <v>7072</v>
      </c>
    </row>
    <row r="12" spans="1:9" ht="33">
      <c r="A12" s="12" t="s">
        <v>130</v>
      </c>
      <c r="B12" s="13" t="s">
        <v>196</v>
      </c>
      <c r="C12" s="50">
        <f>C13+C14+C15</f>
        <v>158</v>
      </c>
      <c r="D12" s="50">
        <f t="shared" ref="D12:I12" si="1">D13+D14+D15</f>
        <v>270</v>
      </c>
      <c r="E12" s="14">
        <f t="shared" si="1"/>
        <v>129</v>
      </c>
      <c r="F12" s="14">
        <f t="shared" si="1"/>
        <v>126</v>
      </c>
      <c r="G12" s="14">
        <f t="shared" si="1"/>
        <v>132</v>
      </c>
      <c r="H12" s="14">
        <f t="shared" si="1"/>
        <v>136</v>
      </c>
      <c r="I12" s="14">
        <f t="shared" si="1"/>
        <v>136</v>
      </c>
    </row>
    <row r="13" spans="1:9" ht="49.5">
      <c r="A13" s="15" t="s">
        <v>133</v>
      </c>
      <c r="B13" s="16" t="s">
        <v>197</v>
      </c>
      <c r="C13" s="40">
        <v>112</v>
      </c>
      <c r="D13" s="40">
        <v>182</v>
      </c>
      <c r="E13" s="18">
        <v>65</v>
      </c>
      <c r="F13" s="18">
        <v>64</v>
      </c>
      <c r="G13" s="18">
        <v>67</v>
      </c>
      <c r="H13" s="18">
        <v>69</v>
      </c>
      <c r="I13" s="18">
        <v>68</v>
      </c>
    </row>
    <row r="14" spans="1:9">
      <c r="A14" s="15" t="s">
        <v>134</v>
      </c>
      <c r="B14" s="16" t="s">
        <v>20</v>
      </c>
      <c r="C14" s="40">
        <v>29</v>
      </c>
      <c r="D14" s="40">
        <v>56</v>
      </c>
      <c r="E14" s="18">
        <v>47</v>
      </c>
      <c r="F14" s="18">
        <v>42</v>
      </c>
      <c r="G14" s="18">
        <v>44</v>
      </c>
      <c r="H14" s="18">
        <v>43</v>
      </c>
      <c r="I14" s="18">
        <v>43</v>
      </c>
    </row>
    <row r="15" spans="1:9">
      <c r="A15" s="15" t="s">
        <v>135</v>
      </c>
      <c r="B15" s="16" t="s">
        <v>21</v>
      </c>
      <c r="C15" s="40">
        <v>17</v>
      </c>
      <c r="D15" s="40">
        <v>32</v>
      </c>
      <c r="E15" s="18">
        <v>17</v>
      </c>
      <c r="F15" s="18">
        <v>20</v>
      </c>
      <c r="G15" s="18">
        <v>21</v>
      </c>
      <c r="H15" s="18">
        <v>24</v>
      </c>
      <c r="I15" s="18">
        <v>25</v>
      </c>
    </row>
    <row r="16" spans="1:9">
      <c r="A16" s="12" t="s">
        <v>131</v>
      </c>
      <c r="B16" s="13" t="s">
        <v>132</v>
      </c>
      <c r="C16" s="40">
        <f>C17+C18</f>
        <v>152</v>
      </c>
      <c r="D16" s="40">
        <f>D17+D18</f>
        <v>229</v>
      </c>
      <c r="E16" s="18">
        <f t="shared" ref="E16:I16" si="2">E17+E18</f>
        <v>222</v>
      </c>
      <c r="F16" s="18">
        <f t="shared" si="2"/>
        <v>235</v>
      </c>
      <c r="G16" s="18">
        <f t="shared" si="2"/>
        <v>240</v>
      </c>
      <c r="H16" s="18">
        <f t="shared" si="2"/>
        <v>245</v>
      </c>
      <c r="I16" s="18">
        <f t="shared" si="2"/>
        <v>256</v>
      </c>
    </row>
    <row r="17" spans="1:9" ht="33">
      <c r="A17" s="15" t="s">
        <v>136</v>
      </c>
      <c r="B17" s="16" t="s">
        <v>123</v>
      </c>
      <c r="C17" s="40">
        <v>98</v>
      </c>
      <c r="D17" s="40">
        <v>124</v>
      </c>
      <c r="E17" s="18">
        <v>52</v>
      </c>
      <c r="F17" s="18">
        <v>55</v>
      </c>
      <c r="G17" s="18">
        <v>53</v>
      </c>
      <c r="H17" s="18">
        <v>54</v>
      </c>
      <c r="I17" s="18">
        <v>55</v>
      </c>
    </row>
    <row r="18" spans="1:9" ht="33">
      <c r="A18" s="15" t="s">
        <v>137</v>
      </c>
      <c r="B18" s="16" t="s">
        <v>124</v>
      </c>
      <c r="C18" s="18">
        <v>54</v>
      </c>
      <c r="D18" s="18">
        <v>105</v>
      </c>
      <c r="E18" s="18">
        <v>170</v>
      </c>
      <c r="F18" s="18">
        <v>180</v>
      </c>
      <c r="G18" s="18">
        <v>187</v>
      </c>
      <c r="H18" s="18">
        <v>191</v>
      </c>
      <c r="I18" s="18">
        <v>201</v>
      </c>
    </row>
    <row r="19" spans="1:9">
      <c r="A19" s="15" t="s">
        <v>139</v>
      </c>
      <c r="B19" s="13" t="s">
        <v>138</v>
      </c>
      <c r="C19" s="18">
        <f t="shared" ref="C19:I19" si="3">C20+C21+C22+C23+C24+C25+C26+C27</f>
        <v>441</v>
      </c>
      <c r="D19" s="18">
        <f>D20+D21+D22+D23+D24+D25+D26+D27</f>
        <v>438</v>
      </c>
      <c r="E19" s="18">
        <f t="shared" si="3"/>
        <v>712</v>
      </c>
      <c r="F19" s="18">
        <f t="shared" si="3"/>
        <v>728</v>
      </c>
      <c r="G19" s="18">
        <f t="shared" si="3"/>
        <v>736</v>
      </c>
      <c r="H19" s="18">
        <f t="shared" si="3"/>
        <v>780</v>
      </c>
      <c r="I19" s="18">
        <f t="shared" si="3"/>
        <v>796</v>
      </c>
    </row>
    <row r="20" spans="1:9" ht="33">
      <c r="A20" s="15" t="s">
        <v>140</v>
      </c>
      <c r="B20" s="16" t="s">
        <v>125</v>
      </c>
      <c r="C20" s="18">
        <v>72</v>
      </c>
      <c r="D20" s="18">
        <v>57</v>
      </c>
      <c r="E20" s="18">
        <v>59</v>
      </c>
      <c r="F20" s="18">
        <v>57</v>
      </c>
      <c r="G20" s="18">
        <v>57</v>
      </c>
      <c r="H20" s="18">
        <v>63</v>
      </c>
      <c r="I20" s="18">
        <v>65</v>
      </c>
    </row>
    <row r="21" spans="1:9" ht="33">
      <c r="A21" s="15" t="s">
        <v>141</v>
      </c>
      <c r="B21" s="16" t="s">
        <v>126</v>
      </c>
      <c r="C21" s="18">
        <v>25</v>
      </c>
      <c r="D21" s="18">
        <v>21</v>
      </c>
      <c r="E21" s="18">
        <v>28</v>
      </c>
      <c r="F21" s="18">
        <v>25</v>
      </c>
      <c r="G21" s="18">
        <v>30</v>
      </c>
      <c r="H21" s="18">
        <v>35</v>
      </c>
      <c r="I21" s="18">
        <v>42</v>
      </c>
    </row>
    <row r="22" spans="1:9" ht="49.5">
      <c r="A22" s="15" t="s">
        <v>142</v>
      </c>
      <c r="B22" s="16" t="s">
        <v>127</v>
      </c>
      <c r="C22" s="18">
        <v>83</v>
      </c>
      <c r="D22" s="18">
        <v>65</v>
      </c>
      <c r="E22" s="18">
        <v>90</v>
      </c>
      <c r="F22" s="18">
        <v>95</v>
      </c>
      <c r="G22" s="18">
        <v>94</v>
      </c>
      <c r="H22" s="18">
        <v>98</v>
      </c>
      <c r="I22" s="18">
        <v>98</v>
      </c>
    </row>
    <row r="23" spans="1:9" ht="33">
      <c r="A23" s="15" t="s">
        <v>143</v>
      </c>
      <c r="B23" s="16" t="s">
        <v>22</v>
      </c>
      <c r="C23" s="18">
        <v>21</v>
      </c>
      <c r="D23" s="18">
        <v>25</v>
      </c>
      <c r="E23" s="18">
        <v>25</v>
      </c>
      <c r="F23" s="18">
        <v>23</v>
      </c>
      <c r="G23" s="18">
        <v>26</v>
      </c>
      <c r="H23" s="18">
        <v>30</v>
      </c>
      <c r="I23" s="18">
        <v>32</v>
      </c>
    </row>
    <row r="24" spans="1:9">
      <c r="A24" s="15" t="s">
        <v>144</v>
      </c>
      <c r="B24" s="16" t="s">
        <v>128</v>
      </c>
      <c r="C24" s="18">
        <v>32</v>
      </c>
      <c r="D24" s="18">
        <v>35</v>
      </c>
      <c r="E24" s="18">
        <v>153</v>
      </c>
      <c r="F24" s="18">
        <v>150</v>
      </c>
      <c r="G24" s="18">
        <v>140</v>
      </c>
      <c r="H24" s="18">
        <v>145</v>
      </c>
      <c r="I24" s="18">
        <v>149</v>
      </c>
    </row>
    <row r="25" spans="1:9" ht="49.5">
      <c r="A25" s="15" t="s">
        <v>146</v>
      </c>
      <c r="B25" s="16" t="s">
        <v>145</v>
      </c>
      <c r="C25" s="18">
        <v>117</v>
      </c>
      <c r="D25" s="18">
        <v>131</v>
      </c>
      <c r="E25" s="18">
        <v>240</v>
      </c>
      <c r="F25" s="18">
        <v>248</v>
      </c>
      <c r="G25" s="18">
        <v>254</v>
      </c>
      <c r="H25" s="18">
        <v>272</v>
      </c>
      <c r="I25" s="18">
        <v>268</v>
      </c>
    </row>
    <row r="26" spans="1:9" ht="33">
      <c r="A26" s="15" t="s">
        <v>147</v>
      </c>
      <c r="B26" s="16" t="s">
        <v>23</v>
      </c>
      <c r="C26" s="17">
        <v>56</v>
      </c>
      <c r="D26" s="17">
        <v>53</v>
      </c>
      <c r="E26" s="17">
        <v>56</v>
      </c>
      <c r="F26" s="17">
        <v>60</v>
      </c>
      <c r="G26" s="17">
        <v>63</v>
      </c>
      <c r="H26" s="17">
        <v>65</v>
      </c>
      <c r="I26" s="17">
        <v>67</v>
      </c>
    </row>
    <row r="27" spans="1:9">
      <c r="A27" s="15" t="s">
        <v>149</v>
      </c>
      <c r="B27" s="16" t="s">
        <v>148</v>
      </c>
      <c r="C27" s="18">
        <v>35</v>
      </c>
      <c r="D27" s="18">
        <v>51</v>
      </c>
      <c r="E27" s="18">
        <v>61</v>
      </c>
      <c r="F27" s="18">
        <v>70</v>
      </c>
      <c r="G27" s="18">
        <v>72</v>
      </c>
      <c r="H27" s="18">
        <v>72</v>
      </c>
      <c r="I27" s="18">
        <v>75</v>
      </c>
    </row>
    <row r="28" spans="1:9" ht="33">
      <c r="A28" s="15" t="s">
        <v>1</v>
      </c>
      <c r="B28" s="19" t="s">
        <v>24</v>
      </c>
      <c r="C28" s="17">
        <v>145</v>
      </c>
      <c r="D28" s="51">
        <v>160</v>
      </c>
      <c r="E28" s="51">
        <v>467</v>
      </c>
      <c r="F28" s="51">
        <v>474</v>
      </c>
      <c r="G28" s="51">
        <v>481</v>
      </c>
      <c r="H28" s="51">
        <v>480</v>
      </c>
      <c r="I28" s="51">
        <v>495</v>
      </c>
    </row>
    <row r="29" spans="1:9" ht="49.5">
      <c r="A29" s="15" t="s">
        <v>150</v>
      </c>
      <c r="B29" s="19" t="s">
        <v>151</v>
      </c>
      <c r="C29" s="40">
        <v>123</v>
      </c>
      <c r="D29" s="40">
        <v>132</v>
      </c>
      <c r="E29" s="18">
        <v>66</v>
      </c>
      <c r="F29" s="18">
        <v>69</v>
      </c>
      <c r="G29" s="18">
        <v>70</v>
      </c>
      <c r="H29" s="18">
        <v>75</v>
      </c>
      <c r="I29" s="18">
        <v>79</v>
      </c>
    </row>
    <row r="30" spans="1:9">
      <c r="A30" s="15" t="s">
        <v>2</v>
      </c>
      <c r="B30" s="19" t="s">
        <v>152</v>
      </c>
      <c r="C30" s="41">
        <v>492</v>
      </c>
      <c r="D30" s="52">
        <v>534</v>
      </c>
      <c r="E30" s="51">
        <v>651</v>
      </c>
      <c r="F30" s="51">
        <v>660</v>
      </c>
      <c r="G30" s="51">
        <v>670</v>
      </c>
      <c r="H30" s="51">
        <v>675</v>
      </c>
      <c r="I30" s="51">
        <v>659</v>
      </c>
    </row>
    <row r="31" spans="1:9" ht="33">
      <c r="A31" s="15" t="s">
        <v>3</v>
      </c>
      <c r="B31" s="19" t="s">
        <v>25</v>
      </c>
      <c r="C31" s="40">
        <f>256+104</f>
        <v>360</v>
      </c>
      <c r="D31" s="40">
        <v>374</v>
      </c>
      <c r="E31" s="18">
        <v>385</v>
      </c>
      <c r="F31" s="18">
        <v>388</v>
      </c>
      <c r="G31" s="18">
        <v>393</v>
      </c>
      <c r="H31" s="18">
        <v>385</v>
      </c>
      <c r="I31" s="18">
        <v>374</v>
      </c>
    </row>
    <row r="32" spans="1:9">
      <c r="A32" s="15" t="s">
        <v>154</v>
      </c>
      <c r="B32" s="19" t="s">
        <v>153</v>
      </c>
      <c r="C32" s="40">
        <f>C33+C34+C35+C36+C37</f>
        <v>839</v>
      </c>
      <c r="D32" s="40">
        <f t="shared" ref="D32:I32" si="4">D33+D34+D35+D36+D37</f>
        <v>1018</v>
      </c>
      <c r="E32" s="18">
        <f t="shared" si="4"/>
        <v>1333</v>
      </c>
      <c r="F32" s="18">
        <f t="shared" si="4"/>
        <v>1330</v>
      </c>
      <c r="G32" s="18">
        <f t="shared" si="4"/>
        <v>1360</v>
      </c>
      <c r="H32" s="18">
        <f t="shared" si="4"/>
        <v>1360</v>
      </c>
      <c r="I32" s="18">
        <f t="shared" si="4"/>
        <v>1374</v>
      </c>
    </row>
    <row r="33" spans="1:9" ht="33">
      <c r="A33" s="15" t="s">
        <v>155</v>
      </c>
      <c r="B33" s="16" t="s">
        <v>26</v>
      </c>
      <c r="C33" s="41">
        <v>564</v>
      </c>
      <c r="D33" s="53">
        <v>741</v>
      </c>
      <c r="E33" s="28">
        <v>840</v>
      </c>
      <c r="F33" s="28">
        <v>844</v>
      </c>
      <c r="G33" s="28">
        <v>842</v>
      </c>
      <c r="H33" s="28">
        <v>845</v>
      </c>
      <c r="I33" s="28">
        <v>843</v>
      </c>
    </row>
    <row r="34" spans="1:9">
      <c r="A34" s="15" t="s">
        <v>156</v>
      </c>
      <c r="B34" s="16" t="s">
        <v>27</v>
      </c>
      <c r="C34" s="41">
        <v>172</v>
      </c>
      <c r="D34" s="41">
        <v>154</v>
      </c>
      <c r="E34" s="17">
        <v>135</v>
      </c>
      <c r="F34" s="17">
        <v>135</v>
      </c>
      <c r="G34" s="17">
        <v>136</v>
      </c>
      <c r="H34" s="17">
        <v>138</v>
      </c>
      <c r="I34" s="17">
        <v>137</v>
      </c>
    </row>
    <row r="35" spans="1:9" ht="33">
      <c r="A35" s="15" t="s">
        <v>157</v>
      </c>
      <c r="B35" s="16" t="s">
        <v>28</v>
      </c>
      <c r="C35" s="40">
        <v>38</v>
      </c>
      <c r="D35" s="40">
        <v>45</v>
      </c>
      <c r="E35" s="18">
        <v>229</v>
      </c>
      <c r="F35" s="18">
        <v>229</v>
      </c>
      <c r="G35" s="18">
        <v>232</v>
      </c>
      <c r="H35" s="18">
        <v>230</v>
      </c>
      <c r="I35" s="18">
        <v>238</v>
      </c>
    </row>
    <row r="36" spans="1:9" ht="33">
      <c r="A36" s="15" t="s">
        <v>158</v>
      </c>
      <c r="B36" s="16" t="s">
        <v>29</v>
      </c>
      <c r="C36" s="18">
        <v>30</v>
      </c>
      <c r="D36" s="18">
        <v>43</v>
      </c>
      <c r="E36" s="18">
        <v>53</v>
      </c>
      <c r="F36" s="18">
        <v>51</v>
      </c>
      <c r="G36" s="18">
        <v>67</v>
      </c>
      <c r="H36" s="18">
        <v>62</v>
      </c>
      <c r="I36" s="18">
        <v>68</v>
      </c>
    </row>
    <row r="37" spans="1:9" ht="33">
      <c r="A37" s="15" t="s">
        <v>159</v>
      </c>
      <c r="B37" s="16" t="s">
        <v>30</v>
      </c>
      <c r="C37" s="18">
        <v>35</v>
      </c>
      <c r="D37" s="18">
        <v>35</v>
      </c>
      <c r="E37" s="18">
        <v>76</v>
      </c>
      <c r="F37" s="18">
        <v>71</v>
      </c>
      <c r="G37" s="18">
        <v>83</v>
      </c>
      <c r="H37" s="18">
        <v>85</v>
      </c>
      <c r="I37" s="18">
        <v>88</v>
      </c>
    </row>
    <row r="38" spans="1:9" ht="33">
      <c r="A38" s="15" t="s">
        <v>4</v>
      </c>
      <c r="B38" s="19" t="s">
        <v>160</v>
      </c>
      <c r="C38" s="18">
        <v>143</v>
      </c>
      <c r="D38" s="18">
        <v>125</v>
      </c>
      <c r="E38" s="18">
        <v>241</v>
      </c>
      <c r="F38" s="18">
        <v>238</v>
      </c>
      <c r="G38" s="18">
        <v>245</v>
      </c>
      <c r="H38" s="18">
        <v>250</v>
      </c>
      <c r="I38" s="18">
        <v>255</v>
      </c>
    </row>
    <row r="39" spans="1:9">
      <c r="A39" s="15" t="s">
        <v>5</v>
      </c>
      <c r="B39" s="19" t="s">
        <v>161</v>
      </c>
      <c r="C39" s="18">
        <v>414</v>
      </c>
      <c r="D39" s="18">
        <v>427</v>
      </c>
      <c r="E39" s="18">
        <f>819+54</f>
        <v>873</v>
      </c>
      <c r="F39" s="18">
        <f>827+54</f>
        <v>881</v>
      </c>
      <c r="G39" s="18">
        <f>829+56</f>
        <v>885</v>
      </c>
      <c r="H39" s="18">
        <v>886</v>
      </c>
      <c r="I39" s="18">
        <f>852+56</f>
        <v>908</v>
      </c>
    </row>
    <row r="40" spans="1:9">
      <c r="A40" s="15" t="s">
        <v>6</v>
      </c>
      <c r="B40" s="19" t="s">
        <v>162</v>
      </c>
      <c r="C40" s="18">
        <v>40</v>
      </c>
      <c r="D40" s="18">
        <v>45</v>
      </c>
      <c r="E40" s="18">
        <v>52</v>
      </c>
      <c r="F40" s="18">
        <v>55</v>
      </c>
      <c r="G40" s="18">
        <v>58</v>
      </c>
      <c r="H40" s="18">
        <v>58</v>
      </c>
      <c r="I40" s="18">
        <v>65</v>
      </c>
    </row>
    <row r="41" spans="1:9" ht="33">
      <c r="A41" s="15" t="s">
        <v>7</v>
      </c>
      <c r="B41" s="19" t="s">
        <v>163</v>
      </c>
      <c r="C41" s="18">
        <v>35</v>
      </c>
      <c r="D41" s="18">
        <v>40</v>
      </c>
      <c r="E41" s="18">
        <v>43</v>
      </c>
      <c r="F41" s="18">
        <v>44</v>
      </c>
      <c r="G41" s="18">
        <v>42</v>
      </c>
      <c r="H41" s="18">
        <v>42</v>
      </c>
      <c r="I41" s="18">
        <v>49</v>
      </c>
    </row>
    <row r="42" spans="1:9" ht="33">
      <c r="A42" s="15" t="s">
        <v>164</v>
      </c>
      <c r="B42" s="19" t="s">
        <v>165</v>
      </c>
      <c r="C42" s="18">
        <v>44</v>
      </c>
      <c r="D42" s="18">
        <v>52</v>
      </c>
      <c r="E42" s="18">
        <v>55</v>
      </c>
      <c r="F42" s="18">
        <v>55</v>
      </c>
      <c r="G42" s="18">
        <v>54</v>
      </c>
      <c r="H42" s="18">
        <v>58</v>
      </c>
      <c r="I42" s="18">
        <v>60</v>
      </c>
    </row>
    <row r="43" spans="1:9" ht="33">
      <c r="A43" s="15" t="s">
        <v>8</v>
      </c>
      <c r="B43" s="19" t="s">
        <v>166</v>
      </c>
      <c r="C43" s="18">
        <v>240</v>
      </c>
      <c r="D43" s="18">
        <v>223</v>
      </c>
      <c r="E43" s="18">
        <v>243</v>
      </c>
      <c r="F43" s="18">
        <v>245</v>
      </c>
      <c r="G43" s="18">
        <v>252</v>
      </c>
      <c r="H43" s="18">
        <v>252</v>
      </c>
      <c r="I43" s="18">
        <v>252</v>
      </c>
    </row>
    <row r="44" spans="1:9" ht="33">
      <c r="A44" s="15" t="s">
        <v>9</v>
      </c>
      <c r="B44" s="19" t="s">
        <v>167</v>
      </c>
      <c r="C44" s="18">
        <v>45</v>
      </c>
      <c r="D44" s="18">
        <v>50</v>
      </c>
      <c r="E44" s="18">
        <v>49</v>
      </c>
      <c r="F44" s="18">
        <v>46</v>
      </c>
      <c r="G44" s="18">
        <v>46</v>
      </c>
      <c r="H44" s="18">
        <v>52</v>
      </c>
      <c r="I44" s="18">
        <v>46</v>
      </c>
    </row>
    <row r="45" spans="1:9">
      <c r="A45" s="15" t="s">
        <v>10</v>
      </c>
      <c r="B45" s="19" t="s">
        <v>31</v>
      </c>
      <c r="C45" s="41">
        <v>254</v>
      </c>
      <c r="D45" s="41">
        <v>457</v>
      </c>
      <c r="E45" s="17">
        <v>338</v>
      </c>
      <c r="F45" s="17">
        <v>380</v>
      </c>
      <c r="G45" s="17">
        <v>364</v>
      </c>
      <c r="H45" s="17">
        <v>373</v>
      </c>
      <c r="I45" s="17">
        <v>373</v>
      </c>
    </row>
    <row r="46" spans="1:9" ht="33">
      <c r="A46" s="15" t="s">
        <v>11</v>
      </c>
      <c r="B46" s="19" t="s">
        <v>168</v>
      </c>
      <c r="C46" s="40">
        <v>506</v>
      </c>
      <c r="D46" s="40">
        <v>470</v>
      </c>
      <c r="E46" s="18">
        <v>635</v>
      </c>
      <c r="F46" s="18">
        <v>637</v>
      </c>
      <c r="G46" s="18">
        <v>659</v>
      </c>
      <c r="H46" s="18">
        <v>663</v>
      </c>
      <c r="I46" s="18">
        <v>670</v>
      </c>
    </row>
    <row r="47" spans="1:9" ht="33">
      <c r="A47" s="15" t="s">
        <v>12</v>
      </c>
      <c r="B47" s="19" t="s">
        <v>169</v>
      </c>
      <c r="C47" s="40">
        <v>96</v>
      </c>
      <c r="D47" s="40">
        <v>127</v>
      </c>
      <c r="E47" s="18">
        <v>202</v>
      </c>
      <c r="F47" s="18">
        <v>212</v>
      </c>
      <c r="G47" s="18">
        <v>219</v>
      </c>
      <c r="H47" s="18">
        <v>220</v>
      </c>
      <c r="I47" s="18">
        <v>225</v>
      </c>
    </row>
  </sheetData>
  <mergeCells count="9">
    <mergeCell ref="A8:A9"/>
    <mergeCell ref="B8:B9"/>
    <mergeCell ref="C8:D8"/>
    <mergeCell ref="E8:I8"/>
    <mergeCell ref="A1:B1"/>
    <mergeCell ref="G1:I1"/>
    <mergeCell ref="B3:I3"/>
    <mergeCell ref="B4:I4"/>
    <mergeCell ref="B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7"/>
  <sheetViews>
    <sheetView workbookViewId="0">
      <selection activeCell="G1" sqref="G1:I1"/>
    </sheetView>
  </sheetViews>
  <sheetFormatPr defaultRowHeight="18.75"/>
  <cols>
    <col min="1" max="1" width="12.6640625" style="1" customWidth="1"/>
    <col min="2" max="2" width="39.88671875" style="1" customWidth="1"/>
    <col min="3" max="3" width="13.109375" style="1" customWidth="1"/>
    <col min="4" max="4" width="12.33203125" style="1" customWidth="1"/>
    <col min="5" max="5" width="9.109375" style="1" customWidth="1"/>
    <col min="6" max="6" width="9.44140625" style="1" customWidth="1"/>
    <col min="7" max="7" width="8.88671875" style="1" customWidth="1"/>
    <col min="8" max="8" width="8.6640625" style="1" customWidth="1"/>
    <col min="9" max="9" width="9.77734375" style="1" customWidth="1"/>
  </cols>
  <sheetData>
    <row r="1" spans="1:9">
      <c r="A1" s="107" t="s">
        <v>198</v>
      </c>
      <c r="B1" s="107"/>
      <c r="G1" s="106" t="s">
        <v>212</v>
      </c>
      <c r="H1" s="106"/>
      <c r="I1" s="106"/>
    </row>
    <row r="3" spans="1:9">
      <c r="B3" s="108" t="s">
        <v>0</v>
      </c>
      <c r="C3" s="108"/>
      <c r="D3" s="108"/>
      <c r="E3" s="108"/>
      <c r="F3" s="108"/>
      <c r="G3" s="108"/>
      <c r="H3" s="108"/>
      <c r="I3" s="108"/>
    </row>
    <row r="4" spans="1:9">
      <c r="A4" s="108" t="s">
        <v>178</v>
      </c>
      <c r="B4" s="118"/>
      <c r="C4" s="118"/>
      <c r="D4" s="118"/>
      <c r="E4" s="118"/>
      <c r="F4" s="118"/>
      <c r="G4" s="118"/>
      <c r="H4" s="118"/>
      <c r="I4" s="118"/>
    </row>
    <row r="5" spans="1:9">
      <c r="A5" s="108" t="s">
        <v>199</v>
      </c>
      <c r="B5" s="118"/>
      <c r="C5" s="118"/>
      <c r="D5" s="118"/>
      <c r="E5" s="118"/>
      <c r="F5" s="118"/>
      <c r="G5" s="118"/>
      <c r="H5" s="118"/>
      <c r="I5" s="118"/>
    </row>
    <row r="6" spans="1:9">
      <c r="B6" s="45"/>
      <c r="C6" s="45"/>
      <c r="D6" s="45"/>
      <c r="E6" s="45"/>
      <c r="F6" s="45"/>
      <c r="G6" s="45"/>
      <c r="H6" s="45"/>
      <c r="I6" s="45"/>
    </row>
    <row r="7" spans="1:9">
      <c r="H7" s="111" t="s">
        <v>18</v>
      </c>
      <c r="I7" s="111"/>
    </row>
    <row r="8" spans="1:9">
      <c r="A8" s="116" t="s">
        <v>200</v>
      </c>
      <c r="B8" s="117" t="s">
        <v>121</v>
      </c>
      <c r="C8" s="98" t="s">
        <v>176</v>
      </c>
      <c r="D8" s="99"/>
      <c r="E8" s="102" t="s">
        <v>177</v>
      </c>
      <c r="F8" s="102"/>
      <c r="G8" s="102"/>
      <c r="H8" s="102"/>
      <c r="I8" s="102"/>
    </row>
    <row r="9" spans="1:9">
      <c r="A9" s="116"/>
      <c r="B9" s="117"/>
      <c r="C9" s="42" t="s">
        <v>187</v>
      </c>
      <c r="D9" s="42" t="s">
        <v>188</v>
      </c>
      <c r="E9" s="42" t="s">
        <v>13</v>
      </c>
      <c r="F9" s="42" t="s">
        <v>14</v>
      </c>
      <c r="G9" s="42" t="s">
        <v>15</v>
      </c>
      <c r="H9" s="42" t="s">
        <v>16</v>
      </c>
      <c r="I9" s="42" t="s">
        <v>17</v>
      </c>
    </row>
    <row r="10" spans="1:9">
      <c r="A10" s="54">
        <v>1</v>
      </c>
      <c r="B10" s="55">
        <v>2</v>
      </c>
      <c r="C10" s="55">
        <v>3</v>
      </c>
      <c r="D10" s="54">
        <v>4</v>
      </c>
      <c r="E10" s="55">
        <v>5</v>
      </c>
      <c r="F10" s="54">
        <v>6</v>
      </c>
      <c r="G10" s="55">
        <v>7</v>
      </c>
      <c r="H10" s="55">
        <v>8</v>
      </c>
      <c r="I10" s="54">
        <v>9</v>
      </c>
    </row>
    <row r="11" spans="1:9">
      <c r="A11" s="56"/>
      <c r="B11" s="47" t="s">
        <v>172</v>
      </c>
      <c r="C11" s="57">
        <f t="shared" ref="C11:I11" si="0">C12+C14+C33+C37+C40+C45+C47+C49</f>
        <v>4527</v>
      </c>
      <c r="D11" s="57">
        <f t="shared" si="0"/>
        <v>5171</v>
      </c>
      <c r="E11" s="57">
        <f t="shared" si="0"/>
        <v>6696</v>
      </c>
      <c r="F11" s="57">
        <f t="shared" si="0"/>
        <v>6803</v>
      </c>
      <c r="G11" s="57">
        <f t="shared" si="0"/>
        <v>6906</v>
      </c>
      <c r="H11" s="57">
        <f t="shared" si="0"/>
        <v>6990</v>
      </c>
      <c r="I11" s="57">
        <f t="shared" si="0"/>
        <v>7072</v>
      </c>
    </row>
    <row r="12" spans="1:9">
      <c r="A12" s="56">
        <v>1</v>
      </c>
      <c r="B12" s="47" t="s">
        <v>38</v>
      </c>
      <c r="C12" s="56">
        <f>C13</f>
        <v>6</v>
      </c>
      <c r="D12" s="56">
        <f t="shared" ref="D12:I12" si="1">D13</f>
        <v>11</v>
      </c>
      <c r="E12" s="56">
        <f t="shared" si="1"/>
        <v>16</v>
      </c>
      <c r="F12" s="56">
        <f t="shared" si="1"/>
        <v>16</v>
      </c>
      <c r="G12" s="56">
        <f t="shared" si="1"/>
        <v>18</v>
      </c>
      <c r="H12" s="56">
        <f t="shared" si="1"/>
        <v>18</v>
      </c>
      <c r="I12" s="56">
        <f t="shared" si="1"/>
        <v>19</v>
      </c>
    </row>
    <row r="13" spans="1:9">
      <c r="A13" s="54" t="s">
        <v>49</v>
      </c>
      <c r="B13" s="58" t="s">
        <v>50</v>
      </c>
      <c r="C13" s="54">
        <v>6</v>
      </c>
      <c r="D13" s="54">
        <v>11</v>
      </c>
      <c r="E13" s="54">
        <v>16</v>
      </c>
      <c r="F13" s="54">
        <v>16</v>
      </c>
      <c r="G13" s="54">
        <v>18</v>
      </c>
      <c r="H13" s="54">
        <v>18</v>
      </c>
      <c r="I13" s="54">
        <v>19</v>
      </c>
    </row>
    <row r="14" spans="1:9" ht="33">
      <c r="A14" s="59">
        <v>2</v>
      </c>
      <c r="B14" s="60" t="s">
        <v>39</v>
      </c>
      <c r="C14" s="59">
        <f t="shared" ref="C14:I14" si="2">SUM(C15:C32)</f>
        <v>2374</v>
      </c>
      <c r="D14" s="59">
        <f>SUM(D15:D32)</f>
        <v>2747</v>
      </c>
      <c r="E14" s="59">
        <f t="shared" si="2"/>
        <v>4376</v>
      </c>
      <c r="F14" s="59">
        <f t="shared" si="2"/>
        <v>4438</v>
      </c>
      <c r="G14" s="59">
        <f t="shared" si="2"/>
        <v>4485</v>
      </c>
      <c r="H14" s="59">
        <f t="shared" si="2"/>
        <v>4539</v>
      </c>
      <c r="I14" s="59">
        <f t="shared" si="2"/>
        <v>4592</v>
      </c>
    </row>
    <row r="15" spans="1:9">
      <c r="A15" s="61" t="s">
        <v>53</v>
      </c>
      <c r="B15" s="62" t="s">
        <v>52</v>
      </c>
      <c r="C15" s="61">
        <v>492</v>
      </c>
      <c r="D15" s="61">
        <v>534</v>
      </c>
      <c r="E15" s="61">
        <v>640</v>
      </c>
      <c r="F15" s="61">
        <v>642</v>
      </c>
      <c r="G15" s="61">
        <v>641</v>
      </c>
      <c r="H15" s="61">
        <v>643</v>
      </c>
      <c r="I15" s="61">
        <v>645</v>
      </c>
    </row>
    <row r="16" spans="1:9">
      <c r="A16" s="61" t="s">
        <v>54</v>
      </c>
      <c r="B16" s="62" t="s">
        <v>33</v>
      </c>
      <c r="C16" s="61">
        <v>277</v>
      </c>
      <c r="D16" s="61">
        <v>274</v>
      </c>
      <c r="E16" s="61">
        <v>462</v>
      </c>
      <c r="F16" s="61">
        <v>469</v>
      </c>
      <c r="G16" s="61">
        <v>470</v>
      </c>
      <c r="H16" s="61">
        <v>481</v>
      </c>
      <c r="I16" s="61">
        <v>490</v>
      </c>
    </row>
    <row r="17" spans="1:9">
      <c r="A17" s="33" t="s">
        <v>55</v>
      </c>
      <c r="B17" s="62" t="s">
        <v>115</v>
      </c>
      <c r="C17" s="61">
        <v>21</v>
      </c>
      <c r="D17" s="61">
        <v>0</v>
      </c>
      <c r="E17" s="61">
        <v>27</v>
      </c>
      <c r="F17" s="61">
        <v>28</v>
      </c>
      <c r="G17" s="61">
        <v>28</v>
      </c>
      <c r="H17" s="61">
        <v>28</v>
      </c>
      <c r="I17" s="61">
        <v>28</v>
      </c>
    </row>
    <row r="18" spans="1:9">
      <c r="A18" s="61" t="s">
        <v>56</v>
      </c>
      <c r="B18" s="62" t="s">
        <v>57</v>
      </c>
      <c r="C18" s="61">
        <v>8</v>
      </c>
      <c r="D18" s="61">
        <v>54</v>
      </c>
      <c r="E18" s="61">
        <v>256</v>
      </c>
      <c r="F18" s="61">
        <v>255</v>
      </c>
      <c r="G18" s="61">
        <v>255</v>
      </c>
      <c r="H18" s="61">
        <v>256</v>
      </c>
      <c r="I18" s="61">
        <v>256</v>
      </c>
    </row>
    <row r="19" spans="1:9" ht="33">
      <c r="A19" s="33" t="s">
        <v>180</v>
      </c>
      <c r="B19" s="62" t="s">
        <v>181</v>
      </c>
      <c r="C19" s="61">
        <v>0</v>
      </c>
      <c r="D19" s="61">
        <v>0</v>
      </c>
      <c r="E19" s="61">
        <v>54</v>
      </c>
      <c r="F19" s="61">
        <v>54</v>
      </c>
      <c r="G19" s="61">
        <v>56</v>
      </c>
      <c r="H19" s="61">
        <v>56</v>
      </c>
      <c r="I19" s="61">
        <v>56</v>
      </c>
    </row>
    <row r="20" spans="1:9">
      <c r="A20" s="61" t="s">
        <v>58</v>
      </c>
      <c r="B20" s="62" t="s">
        <v>201</v>
      </c>
      <c r="C20" s="61">
        <v>124</v>
      </c>
      <c r="D20" s="61">
        <v>240</v>
      </c>
      <c r="E20" s="61">
        <v>467</v>
      </c>
      <c r="F20" s="61">
        <v>474</v>
      </c>
      <c r="G20" s="61">
        <v>481</v>
      </c>
      <c r="H20" s="61">
        <v>488</v>
      </c>
      <c r="I20" s="61">
        <v>495</v>
      </c>
    </row>
    <row r="21" spans="1:9">
      <c r="A21" s="61" t="s">
        <v>60</v>
      </c>
      <c r="B21" s="62" t="s">
        <v>61</v>
      </c>
      <c r="C21" s="61">
        <v>147</v>
      </c>
      <c r="D21" s="61">
        <v>136</v>
      </c>
      <c r="E21" s="61">
        <v>450</v>
      </c>
      <c r="F21" s="61">
        <v>470</v>
      </c>
      <c r="G21" s="61">
        <v>477</v>
      </c>
      <c r="H21" s="61">
        <v>493</v>
      </c>
      <c r="I21" s="61">
        <v>503</v>
      </c>
    </row>
    <row r="22" spans="1:9">
      <c r="A22" s="61" t="s">
        <v>63</v>
      </c>
      <c r="B22" s="62" t="s">
        <v>65</v>
      </c>
      <c r="C22" s="61">
        <v>0</v>
      </c>
      <c r="D22" s="61">
        <v>0</v>
      </c>
      <c r="E22" s="61">
        <v>130</v>
      </c>
      <c r="F22" s="61">
        <v>130</v>
      </c>
      <c r="G22" s="61">
        <v>131</v>
      </c>
      <c r="H22" s="61">
        <v>125</v>
      </c>
      <c r="I22" s="61">
        <v>129</v>
      </c>
    </row>
    <row r="23" spans="1:9">
      <c r="A23" s="33" t="s">
        <v>183</v>
      </c>
      <c r="B23" s="62" t="s">
        <v>182</v>
      </c>
      <c r="C23" s="61">
        <v>190</v>
      </c>
      <c r="D23" s="61">
        <v>182</v>
      </c>
      <c r="E23" s="61">
        <v>140</v>
      </c>
      <c r="F23" s="61">
        <v>140</v>
      </c>
      <c r="G23" s="61">
        <v>140</v>
      </c>
      <c r="H23" s="61">
        <v>142</v>
      </c>
      <c r="I23" s="61">
        <v>142</v>
      </c>
    </row>
    <row r="24" spans="1:9" ht="33">
      <c r="A24" s="61" t="s">
        <v>66</v>
      </c>
      <c r="B24" s="62" t="s">
        <v>67</v>
      </c>
      <c r="C24" s="61">
        <v>123</v>
      </c>
      <c r="D24" s="61">
        <v>132</v>
      </c>
      <c r="E24" s="61">
        <v>127</v>
      </c>
      <c r="F24" s="61">
        <v>128</v>
      </c>
      <c r="G24" s="61">
        <v>128</v>
      </c>
      <c r="H24" s="61">
        <v>130</v>
      </c>
      <c r="I24" s="61">
        <v>131</v>
      </c>
    </row>
    <row r="25" spans="1:9" ht="33">
      <c r="A25" s="61" t="s">
        <v>68</v>
      </c>
      <c r="B25" s="62" t="s">
        <v>69</v>
      </c>
      <c r="C25" s="61">
        <v>98</v>
      </c>
      <c r="D25" s="61">
        <v>124</v>
      </c>
      <c r="E25" s="61">
        <v>160</v>
      </c>
      <c r="F25" s="61">
        <v>167</v>
      </c>
      <c r="G25" s="61">
        <v>187</v>
      </c>
      <c r="H25" s="61">
        <v>191</v>
      </c>
      <c r="I25" s="61">
        <v>201</v>
      </c>
    </row>
    <row r="26" spans="1:9">
      <c r="A26" s="61" t="s">
        <v>70</v>
      </c>
      <c r="B26" s="62" t="s">
        <v>71</v>
      </c>
      <c r="C26" s="61">
        <v>88</v>
      </c>
      <c r="D26" s="61">
        <v>125</v>
      </c>
      <c r="E26" s="61">
        <v>165</v>
      </c>
      <c r="F26" s="61">
        <v>173</v>
      </c>
      <c r="G26" s="61">
        <v>178</v>
      </c>
      <c r="H26" s="61">
        <v>195</v>
      </c>
      <c r="I26" s="61">
        <v>180</v>
      </c>
    </row>
    <row r="27" spans="1:9">
      <c r="A27" s="54" t="s">
        <v>72</v>
      </c>
      <c r="B27" s="58" t="s">
        <v>184</v>
      </c>
      <c r="C27" s="54">
        <v>564</v>
      </c>
      <c r="D27" s="54">
        <v>736</v>
      </c>
      <c r="E27" s="54">
        <v>840</v>
      </c>
      <c r="F27" s="54">
        <v>844</v>
      </c>
      <c r="G27" s="54">
        <v>839</v>
      </c>
      <c r="H27" s="54">
        <v>845</v>
      </c>
      <c r="I27" s="54">
        <v>843</v>
      </c>
    </row>
    <row r="28" spans="1:9">
      <c r="A28" s="54" t="s">
        <v>73</v>
      </c>
      <c r="B28" s="58" t="s">
        <v>74</v>
      </c>
      <c r="C28" s="54">
        <v>38</v>
      </c>
      <c r="D28" s="54">
        <v>45</v>
      </c>
      <c r="E28" s="54">
        <v>50</v>
      </c>
      <c r="F28" s="54">
        <v>47</v>
      </c>
      <c r="G28" s="54">
        <v>46</v>
      </c>
      <c r="H28" s="54">
        <v>45</v>
      </c>
      <c r="I28" s="54">
        <v>49</v>
      </c>
    </row>
    <row r="29" spans="1:9" ht="33">
      <c r="A29" s="54" t="s">
        <v>75</v>
      </c>
      <c r="B29" s="58" t="s">
        <v>189</v>
      </c>
      <c r="C29" s="54">
        <v>0</v>
      </c>
      <c r="D29" s="54">
        <v>0</v>
      </c>
      <c r="E29" s="54">
        <v>135</v>
      </c>
      <c r="F29" s="54">
        <v>135</v>
      </c>
      <c r="G29" s="54">
        <v>136</v>
      </c>
      <c r="H29" s="54">
        <v>138</v>
      </c>
      <c r="I29" s="54">
        <v>137</v>
      </c>
    </row>
    <row r="30" spans="1:9" ht="33">
      <c r="A30" s="54" t="s">
        <v>76</v>
      </c>
      <c r="B30" s="58" t="s">
        <v>116</v>
      </c>
      <c r="C30" s="54">
        <v>172</v>
      </c>
      <c r="D30" s="54">
        <v>154</v>
      </c>
      <c r="E30" s="54">
        <v>179</v>
      </c>
      <c r="F30" s="54">
        <v>182</v>
      </c>
      <c r="G30" s="54">
        <v>186</v>
      </c>
      <c r="H30" s="54">
        <v>171</v>
      </c>
      <c r="I30" s="54">
        <v>189</v>
      </c>
    </row>
    <row r="31" spans="1:9">
      <c r="A31" s="54" t="s">
        <v>77</v>
      </c>
      <c r="B31" s="58" t="s">
        <v>34</v>
      </c>
      <c r="C31" s="54">
        <v>0</v>
      </c>
      <c r="D31" s="54">
        <v>0</v>
      </c>
      <c r="E31" s="54">
        <v>74</v>
      </c>
      <c r="F31" s="54">
        <v>75</v>
      </c>
      <c r="G31" s="54">
        <v>76</v>
      </c>
      <c r="H31" s="54">
        <v>77</v>
      </c>
      <c r="I31" s="54">
        <v>78</v>
      </c>
    </row>
    <row r="32" spans="1:9">
      <c r="A32" s="54" t="s">
        <v>78</v>
      </c>
      <c r="B32" s="58" t="s">
        <v>79</v>
      </c>
      <c r="C32" s="54">
        <v>32</v>
      </c>
      <c r="D32" s="54">
        <v>11</v>
      </c>
      <c r="E32" s="54">
        <v>20</v>
      </c>
      <c r="F32" s="54">
        <v>25</v>
      </c>
      <c r="G32" s="54">
        <v>30</v>
      </c>
      <c r="H32" s="54">
        <v>35</v>
      </c>
      <c r="I32" s="54">
        <v>40</v>
      </c>
    </row>
    <row r="33" spans="1:9">
      <c r="A33" s="56">
        <v>3</v>
      </c>
      <c r="B33" s="47" t="s">
        <v>40</v>
      </c>
      <c r="C33" s="56">
        <f>SUM(C34:C36)</f>
        <v>486</v>
      </c>
      <c r="D33" s="56">
        <f t="shared" ref="D33:I33" si="3">SUM(D34:D36)</f>
        <v>425</v>
      </c>
      <c r="E33" s="56">
        <f t="shared" si="3"/>
        <v>635</v>
      </c>
      <c r="F33" s="56">
        <f t="shared" si="3"/>
        <v>637</v>
      </c>
      <c r="G33" s="56">
        <f t="shared" si="3"/>
        <v>659</v>
      </c>
      <c r="H33" s="56">
        <f t="shared" si="3"/>
        <v>663</v>
      </c>
      <c r="I33" s="56">
        <f t="shared" si="3"/>
        <v>665</v>
      </c>
    </row>
    <row r="34" spans="1:9">
      <c r="A34" s="54" t="s">
        <v>80</v>
      </c>
      <c r="B34" s="58" t="s">
        <v>81</v>
      </c>
      <c r="C34" s="63">
        <v>139</v>
      </c>
      <c r="D34" s="54">
        <v>150</v>
      </c>
      <c r="E34" s="54">
        <v>195</v>
      </c>
      <c r="F34" s="54">
        <v>198</v>
      </c>
      <c r="G34" s="54">
        <v>202</v>
      </c>
      <c r="H34" s="54">
        <v>203</v>
      </c>
      <c r="I34" s="54">
        <v>204</v>
      </c>
    </row>
    <row r="35" spans="1:9">
      <c r="A35" s="54" t="s">
        <v>83</v>
      </c>
      <c r="B35" s="58" t="s">
        <v>35</v>
      </c>
      <c r="C35" s="63">
        <v>32</v>
      </c>
      <c r="D35" s="54">
        <v>0</v>
      </c>
      <c r="E35" s="54">
        <v>161</v>
      </c>
      <c r="F35" s="54">
        <v>160</v>
      </c>
      <c r="G35" s="54">
        <v>162</v>
      </c>
      <c r="H35" s="54">
        <v>164</v>
      </c>
      <c r="I35" s="54">
        <v>164</v>
      </c>
    </row>
    <row r="36" spans="1:9">
      <c r="A36" s="54" t="s">
        <v>84</v>
      </c>
      <c r="B36" s="58" t="s">
        <v>36</v>
      </c>
      <c r="C36" s="63">
        <v>315</v>
      </c>
      <c r="D36" s="54">
        <v>275</v>
      </c>
      <c r="E36" s="54">
        <v>279</v>
      </c>
      <c r="F36" s="54">
        <v>279</v>
      </c>
      <c r="G36" s="54">
        <v>295</v>
      </c>
      <c r="H36" s="54">
        <v>296</v>
      </c>
      <c r="I36" s="54">
        <v>297</v>
      </c>
    </row>
    <row r="37" spans="1:9" ht="33">
      <c r="A37" s="56">
        <v>4</v>
      </c>
      <c r="B37" s="47" t="s">
        <v>41</v>
      </c>
      <c r="C37" s="24">
        <f>SUM(C38:C39)</f>
        <v>158</v>
      </c>
      <c r="D37" s="24">
        <f t="shared" ref="D37:I37" si="4">SUM(D38:D39)</f>
        <v>270</v>
      </c>
      <c r="E37" s="24">
        <f t="shared" si="4"/>
        <v>69</v>
      </c>
      <c r="F37" s="24">
        <f t="shared" si="4"/>
        <v>69</v>
      </c>
      <c r="G37" s="24">
        <f t="shared" si="4"/>
        <v>74</v>
      </c>
      <c r="H37" s="24">
        <f t="shared" si="4"/>
        <v>68</v>
      </c>
      <c r="I37" s="24">
        <f t="shared" si="4"/>
        <v>68</v>
      </c>
    </row>
    <row r="38" spans="1:9">
      <c r="A38" s="54" t="s">
        <v>85</v>
      </c>
      <c r="B38" s="58" t="s">
        <v>86</v>
      </c>
      <c r="C38" s="63">
        <v>158</v>
      </c>
      <c r="D38" s="54">
        <v>270</v>
      </c>
      <c r="E38" s="54">
        <v>61</v>
      </c>
      <c r="F38" s="54">
        <v>61</v>
      </c>
      <c r="G38" s="54">
        <v>66</v>
      </c>
      <c r="H38" s="54">
        <v>60</v>
      </c>
      <c r="I38" s="54">
        <v>60</v>
      </c>
    </row>
    <row r="39" spans="1:9">
      <c r="A39" s="54" t="s">
        <v>87</v>
      </c>
      <c r="B39" s="58" t="s">
        <v>88</v>
      </c>
      <c r="C39" s="63">
        <v>0</v>
      </c>
      <c r="D39" s="54">
        <v>0</v>
      </c>
      <c r="E39" s="54">
        <v>8</v>
      </c>
      <c r="F39" s="54">
        <v>8</v>
      </c>
      <c r="G39" s="54">
        <v>8</v>
      </c>
      <c r="H39" s="54">
        <v>8</v>
      </c>
      <c r="I39" s="54">
        <v>8</v>
      </c>
    </row>
    <row r="40" spans="1:9">
      <c r="A40" s="56">
        <v>5</v>
      </c>
      <c r="B40" s="47" t="s">
        <v>42</v>
      </c>
      <c r="C40" s="24">
        <f>SUM(C41:C44)</f>
        <v>1112</v>
      </c>
      <c r="D40" s="24">
        <f t="shared" ref="D40:I40" si="5">SUM(D41:D44)</f>
        <v>1104</v>
      </c>
      <c r="E40" s="24">
        <f t="shared" si="5"/>
        <v>1101</v>
      </c>
      <c r="F40" s="24">
        <f t="shared" si="5"/>
        <v>1106</v>
      </c>
      <c r="G40" s="24">
        <f t="shared" si="5"/>
        <v>1148</v>
      </c>
      <c r="H40" s="24">
        <f t="shared" si="5"/>
        <v>1170</v>
      </c>
      <c r="I40" s="24">
        <f t="shared" si="5"/>
        <v>1194</v>
      </c>
    </row>
    <row r="41" spans="1:9">
      <c r="A41" s="54" t="s">
        <v>91</v>
      </c>
      <c r="B41" s="58" t="s">
        <v>92</v>
      </c>
      <c r="C41" s="63">
        <v>637</v>
      </c>
      <c r="D41" s="54">
        <v>599</v>
      </c>
      <c r="E41" s="54">
        <v>580</v>
      </c>
      <c r="F41" s="54">
        <v>580</v>
      </c>
      <c r="G41" s="54">
        <v>600</v>
      </c>
      <c r="H41" s="54">
        <v>602</v>
      </c>
      <c r="I41" s="54">
        <v>608</v>
      </c>
    </row>
    <row r="42" spans="1:9">
      <c r="A42" s="54" t="s">
        <v>93</v>
      </c>
      <c r="B42" s="64" t="s">
        <v>94</v>
      </c>
      <c r="C42" s="63">
        <v>20</v>
      </c>
      <c r="D42" s="54">
        <v>35</v>
      </c>
      <c r="E42" s="54">
        <v>47</v>
      </c>
      <c r="F42" s="54">
        <v>46</v>
      </c>
      <c r="G42" s="54">
        <v>46</v>
      </c>
      <c r="H42" s="54">
        <v>46</v>
      </c>
      <c r="I42" s="54">
        <v>46</v>
      </c>
    </row>
    <row r="43" spans="1:9">
      <c r="A43" s="54" t="s">
        <v>95</v>
      </c>
      <c r="B43" s="64" t="s">
        <v>37</v>
      </c>
      <c r="C43" s="63">
        <v>292</v>
      </c>
      <c r="D43" s="54">
        <v>302</v>
      </c>
      <c r="E43" s="54">
        <v>238</v>
      </c>
      <c r="F43" s="54">
        <v>250</v>
      </c>
      <c r="G43" s="54">
        <v>268</v>
      </c>
      <c r="H43" s="54">
        <v>286</v>
      </c>
      <c r="I43" s="54">
        <v>305</v>
      </c>
    </row>
    <row r="44" spans="1:9">
      <c r="A44" s="54" t="s">
        <v>97</v>
      </c>
      <c r="B44" s="64" t="s">
        <v>98</v>
      </c>
      <c r="C44" s="63">
        <v>163</v>
      </c>
      <c r="D44" s="54">
        <v>168</v>
      </c>
      <c r="E44" s="54">
        <v>236</v>
      </c>
      <c r="F44" s="54">
        <v>230</v>
      </c>
      <c r="G44" s="54">
        <v>234</v>
      </c>
      <c r="H44" s="54">
        <v>236</v>
      </c>
      <c r="I44" s="54">
        <v>235</v>
      </c>
    </row>
    <row r="45" spans="1:9">
      <c r="A45" s="56">
        <v>6</v>
      </c>
      <c r="B45" s="25" t="s">
        <v>100</v>
      </c>
      <c r="C45" s="24">
        <f>C46</f>
        <v>254</v>
      </c>
      <c r="D45" s="56">
        <f>D46</f>
        <v>457</v>
      </c>
      <c r="E45" s="56">
        <f t="shared" ref="E45:I45" si="6">E46</f>
        <v>338</v>
      </c>
      <c r="F45" s="56">
        <f t="shared" si="6"/>
        <v>380</v>
      </c>
      <c r="G45" s="56">
        <f t="shared" si="6"/>
        <v>364</v>
      </c>
      <c r="H45" s="56">
        <f t="shared" si="6"/>
        <v>373</v>
      </c>
      <c r="I45" s="56">
        <f t="shared" si="6"/>
        <v>373</v>
      </c>
    </row>
    <row r="46" spans="1:9">
      <c r="A46" s="54" t="s">
        <v>99</v>
      </c>
      <c r="B46" s="65" t="s">
        <v>100</v>
      </c>
      <c r="C46" s="63">
        <v>254</v>
      </c>
      <c r="D46" s="54">
        <v>457</v>
      </c>
      <c r="E46" s="54">
        <v>338</v>
      </c>
      <c r="F46" s="54">
        <v>380</v>
      </c>
      <c r="G46" s="54">
        <v>364</v>
      </c>
      <c r="H46" s="54">
        <v>373</v>
      </c>
      <c r="I46" s="54">
        <v>373</v>
      </c>
    </row>
    <row r="47" spans="1:9">
      <c r="A47" s="56">
        <v>7</v>
      </c>
      <c r="B47" s="25" t="s">
        <v>101</v>
      </c>
      <c r="C47" s="24">
        <f>C48</f>
        <v>41</v>
      </c>
      <c r="D47" s="24">
        <f>D48</f>
        <v>30</v>
      </c>
      <c r="E47" s="56">
        <v>42</v>
      </c>
      <c r="F47" s="56">
        <v>42</v>
      </c>
      <c r="G47" s="56">
        <v>42</v>
      </c>
      <c r="H47" s="56">
        <v>42</v>
      </c>
      <c r="I47" s="56">
        <v>42</v>
      </c>
    </row>
    <row r="48" spans="1:9">
      <c r="A48" s="54" t="s">
        <v>103</v>
      </c>
      <c r="B48" s="64" t="s">
        <v>104</v>
      </c>
      <c r="C48" s="63">
        <v>41</v>
      </c>
      <c r="D48" s="54">
        <v>30</v>
      </c>
      <c r="E48" s="54">
        <v>42</v>
      </c>
      <c r="F48" s="54">
        <v>42</v>
      </c>
      <c r="G48" s="54">
        <v>42</v>
      </c>
      <c r="H48" s="54">
        <v>42</v>
      </c>
      <c r="I48" s="54">
        <v>42</v>
      </c>
    </row>
    <row r="49" spans="1:9">
      <c r="A49" s="56">
        <v>8</v>
      </c>
      <c r="B49" s="25" t="s">
        <v>107</v>
      </c>
      <c r="C49" s="24">
        <f>SUM(C50:C54)</f>
        <v>96</v>
      </c>
      <c r="D49" s="24">
        <f t="shared" ref="D49:I49" si="7">SUM(D50:D54)</f>
        <v>127</v>
      </c>
      <c r="E49" s="24">
        <f t="shared" si="7"/>
        <v>119</v>
      </c>
      <c r="F49" s="24">
        <f t="shared" si="7"/>
        <v>115</v>
      </c>
      <c r="G49" s="24">
        <f t="shared" si="7"/>
        <v>116</v>
      </c>
      <c r="H49" s="24">
        <f t="shared" si="7"/>
        <v>117</v>
      </c>
      <c r="I49" s="24">
        <f t="shared" si="7"/>
        <v>119</v>
      </c>
    </row>
    <row r="50" spans="1:9">
      <c r="A50" s="54" t="s">
        <v>108</v>
      </c>
      <c r="B50" s="64" t="s">
        <v>120</v>
      </c>
      <c r="C50" s="63">
        <v>0</v>
      </c>
      <c r="D50" s="54">
        <v>0</v>
      </c>
      <c r="E50" s="54">
        <v>58</v>
      </c>
      <c r="F50" s="54">
        <v>56</v>
      </c>
      <c r="G50" s="54">
        <v>57</v>
      </c>
      <c r="H50" s="54">
        <v>57</v>
      </c>
      <c r="I50" s="54">
        <v>59</v>
      </c>
    </row>
    <row r="51" spans="1:9" ht="33">
      <c r="A51" s="54" t="s">
        <v>109</v>
      </c>
      <c r="B51" s="64" t="s">
        <v>110</v>
      </c>
      <c r="C51" s="63">
        <v>0</v>
      </c>
      <c r="D51" s="54">
        <v>0</v>
      </c>
      <c r="E51" s="54">
        <v>11</v>
      </c>
      <c r="F51" s="54">
        <v>10</v>
      </c>
      <c r="G51" s="54">
        <v>10</v>
      </c>
      <c r="H51" s="54">
        <v>10</v>
      </c>
      <c r="I51" s="54">
        <v>10</v>
      </c>
    </row>
    <row r="52" spans="1:9">
      <c r="A52" s="54" t="s">
        <v>111</v>
      </c>
      <c r="B52" s="64" t="s">
        <v>112</v>
      </c>
      <c r="C52" s="63">
        <v>61</v>
      </c>
      <c r="D52" s="54">
        <v>69</v>
      </c>
      <c r="E52" s="54">
        <v>29</v>
      </c>
      <c r="F52" s="54">
        <v>28</v>
      </c>
      <c r="G52" s="54">
        <v>28</v>
      </c>
      <c r="H52" s="54">
        <v>29</v>
      </c>
      <c r="I52" s="54">
        <v>29</v>
      </c>
    </row>
    <row r="53" spans="1:9">
      <c r="A53" s="54" t="s">
        <v>113</v>
      </c>
      <c r="B53" s="64" t="s">
        <v>191</v>
      </c>
      <c r="C53" s="63">
        <v>35</v>
      </c>
      <c r="D53" s="54">
        <v>58</v>
      </c>
      <c r="E53" s="54">
        <v>12</v>
      </c>
      <c r="F53" s="54">
        <v>12</v>
      </c>
      <c r="G53" s="54">
        <v>12</v>
      </c>
      <c r="H53" s="54">
        <v>12</v>
      </c>
      <c r="I53" s="54">
        <v>12</v>
      </c>
    </row>
    <row r="54" spans="1:9">
      <c r="A54" s="54" t="s">
        <v>202</v>
      </c>
      <c r="B54" s="64" t="s">
        <v>203</v>
      </c>
      <c r="C54" s="63">
        <v>0</v>
      </c>
      <c r="D54" s="54">
        <v>0</v>
      </c>
      <c r="E54" s="54">
        <v>9</v>
      </c>
      <c r="F54" s="54">
        <v>9</v>
      </c>
      <c r="G54" s="54">
        <v>9</v>
      </c>
      <c r="H54" s="54">
        <v>9</v>
      </c>
      <c r="I54" s="54">
        <v>9</v>
      </c>
    </row>
    <row r="55" spans="1:9">
      <c r="A55" s="66"/>
      <c r="B55" s="67"/>
      <c r="C55" s="66"/>
      <c r="D55" s="66"/>
      <c r="E55" s="66"/>
      <c r="F55" s="66"/>
      <c r="G55" s="66"/>
      <c r="H55" s="66"/>
      <c r="I55" s="66"/>
    </row>
    <row r="56" spans="1:9">
      <c r="A56" s="66"/>
      <c r="B56" s="67"/>
      <c r="C56" s="66"/>
      <c r="D56" s="66"/>
      <c r="E56" s="66"/>
      <c r="F56" s="66"/>
      <c r="G56" s="66"/>
      <c r="H56" s="66"/>
      <c r="I56" s="66"/>
    </row>
    <row r="57" spans="1:9">
      <c r="A57" s="66"/>
      <c r="B57" s="67"/>
      <c r="C57" s="66"/>
      <c r="D57" s="66"/>
      <c r="E57" s="66"/>
      <c r="F57" s="66"/>
      <c r="G57" s="66"/>
      <c r="H57" s="66"/>
      <c r="I57" s="66"/>
    </row>
    <row r="58" spans="1:9">
      <c r="A58" s="66"/>
      <c r="B58" s="67"/>
      <c r="C58" s="66"/>
      <c r="D58" s="66"/>
      <c r="E58" s="66"/>
      <c r="F58" s="66"/>
      <c r="G58" s="66"/>
      <c r="H58" s="66"/>
      <c r="I58" s="66"/>
    </row>
    <row r="59" spans="1:9">
      <c r="A59" s="66"/>
      <c r="B59" s="67"/>
      <c r="C59" s="66"/>
      <c r="D59" s="66"/>
      <c r="E59" s="66"/>
      <c r="F59" s="66"/>
      <c r="G59" s="66"/>
      <c r="H59" s="66"/>
      <c r="I59" s="66"/>
    </row>
    <row r="60" spans="1:9">
      <c r="A60" s="66"/>
      <c r="B60" s="67"/>
      <c r="C60" s="66"/>
      <c r="D60" s="66"/>
      <c r="E60" s="66"/>
      <c r="F60" s="66"/>
      <c r="G60" s="66"/>
      <c r="H60" s="66"/>
      <c r="I60" s="66"/>
    </row>
    <row r="61" spans="1:9">
      <c r="A61" s="66"/>
      <c r="B61" s="67"/>
      <c r="C61" s="66"/>
      <c r="D61" s="66"/>
      <c r="E61" s="66"/>
      <c r="F61" s="66"/>
      <c r="G61" s="66"/>
      <c r="H61" s="66"/>
      <c r="I61" s="66"/>
    </row>
    <row r="62" spans="1:9">
      <c r="A62" s="66"/>
      <c r="B62" s="67"/>
      <c r="C62" s="66"/>
      <c r="D62" s="66"/>
      <c r="E62" s="66"/>
      <c r="F62" s="66"/>
      <c r="G62" s="66"/>
      <c r="H62" s="66"/>
      <c r="I62" s="66"/>
    </row>
    <row r="63" spans="1:9">
      <c r="A63" s="66"/>
      <c r="B63" s="67"/>
      <c r="C63" s="66"/>
      <c r="D63" s="66"/>
      <c r="E63" s="66"/>
      <c r="F63" s="66"/>
      <c r="G63" s="66"/>
      <c r="H63" s="66"/>
      <c r="I63" s="66"/>
    </row>
    <row r="64" spans="1:9">
      <c r="A64" s="66"/>
      <c r="B64" s="67"/>
      <c r="C64" s="66"/>
      <c r="D64" s="66"/>
      <c r="E64" s="66"/>
      <c r="F64" s="66"/>
      <c r="G64" s="66"/>
      <c r="H64" s="66"/>
      <c r="I64" s="66"/>
    </row>
    <row r="65" spans="1:9">
      <c r="A65" s="66"/>
      <c r="B65" s="67"/>
      <c r="C65" s="66"/>
      <c r="D65" s="66"/>
      <c r="E65" s="66"/>
      <c r="F65" s="66"/>
      <c r="G65" s="66"/>
      <c r="H65" s="66"/>
      <c r="I65" s="66"/>
    </row>
    <row r="66" spans="1:9">
      <c r="A66" s="66"/>
      <c r="B66" s="67"/>
      <c r="C66" s="66"/>
      <c r="D66" s="66"/>
      <c r="E66" s="66"/>
      <c r="F66" s="66"/>
      <c r="G66" s="66"/>
      <c r="H66" s="66"/>
      <c r="I66" s="66"/>
    </row>
    <row r="67" spans="1:9">
      <c r="A67" s="66"/>
      <c r="B67" s="67"/>
      <c r="C67" s="66"/>
      <c r="D67" s="66"/>
      <c r="E67" s="66"/>
      <c r="F67" s="66"/>
      <c r="G67" s="66"/>
      <c r="H67" s="66"/>
      <c r="I67" s="66"/>
    </row>
    <row r="68" spans="1:9">
      <c r="A68" s="66"/>
      <c r="B68" s="67"/>
      <c r="C68" s="66"/>
      <c r="D68" s="66"/>
      <c r="E68" s="66"/>
      <c r="F68" s="66"/>
      <c r="G68" s="66"/>
      <c r="H68" s="66"/>
      <c r="I68" s="66"/>
    </row>
    <row r="69" spans="1:9">
      <c r="A69" s="66"/>
      <c r="B69" s="67"/>
      <c r="C69" s="66"/>
      <c r="D69" s="66"/>
      <c r="E69" s="66"/>
      <c r="F69" s="66"/>
      <c r="G69" s="66"/>
      <c r="H69" s="66"/>
      <c r="I69" s="66"/>
    </row>
    <row r="70" spans="1:9">
      <c r="A70" s="66"/>
      <c r="B70" s="67"/>
      <c r="C70" s="66"/>
      <c r="D70" s="66"/>
      <c r="E70" s="66"/>
      <c r="F70" s="66"/>
      <c r="G70" s="66"/>
      <c r="H70" s="66"/>
      <c r="I70" s="66"/>
    </row>
    <row r="71" spans="1:9">
      <c r="A71" s="66"/>
      <c r="B71" s="67"/>
      <c r="C71" s="66"/>
      <c r="D71" s="66"/>
      <c r="E71" s="66"/>
      <c r="F71" s="66"/>
      <c r="G71" s="66"/>
      <c r="H71" s="66"/>
      <c r="I71" s="66"/>
    </row>
    <row r="72" spans="1:9">
      <c r="A72" s="66"/>
      <c r="B72" s="67"/>
      <c r="C72" s="66"/>
      <c r="D72" s="66"/>
      <c r="E72" s="66"/>
      <c r="F72" s="66"/>
      <c r="G72" s="66"/>
      <c r="H72" s="66"/>
      <c r="I72" s="66"/>
    </row>
    <row r="73" spans="1:9">
      <c r="A73" s="66"/>
      <c r="B73" s="66"/>
      <c r="C73" s="66"/>
      <c r="D73" s="66"/>
      <c r="E73" s="66"/>
      <c r="F73" s="66"/>
      <c r="G73" s="66"/>
      <c r="H73" s="66"/>
      <c r="I73" s="66"/>
    </row>
    <row r="74" spans="1:9">
      <c r="A74" s="66"/>
      <c r="B74" s="66"/>
      <c r="C74" s="66"/>
      <c r="D74" s="66"/>
      <c r="E74" s="66"/>
      <c r="F74" s="66"/>
      <c r="G74" s="66"/>
      <c r="H74" s="66"/>
      <c r="I74" s="66"/>
    </row>
    <row r="75" spans="1:9">
      <c r="A75" s="66"/>
      <c r="B75" s="66"/>
      <c r="C75" s="66"/>
      <c r="D75" s="66"/>
      <c r="E75" s="66"/>
      <c r="F75" s="66"/>
      <c r="G75" s="66"/>
      <c r="H75" s="66"/>
      <c r="I75" s="66"/>
    </row>
    <row r="76" spans="1:9">
      <c r="A76" s="66"/>
      <c r="B76" s="66"/>
      <c r="C76" s="66"/>
      <c r="D76" s="66"/>
      <c r="E76" s="66"/>
      <c r="F76" s="66"/>
      <c r="G76" s="66"/>
      <c r="H76" s="66"/>
      <c r="I76" s="66"/>
    </row>
    <row r="77" spans="1:9">
      <c r="A77" s="66"/>
      <c r="B77" s="66"/>
      <c r="C77" s="66"/>
      <c r="D77" s="66"/>
      <c r="E77" s="66"/>
      <c r="F77" s="66"/>
      <c r="G77" s="66"/>
      <c r="H77" s="66"/>
      <c r="I77" s="66"/>
    </row>
  </sheetData>
  <mergeCells count="10">
    <mergeCell ref="A8:A9"/>
    <mergeCell ref="B8:B9"/>
    <mergeCell ref="C8:D8"/>
    <mergeCell ref="E8:I8"/>
    <mergeCell ref="A1:B1"/>
    <mergeCell ref="G1:I1"/>
    <mergeCell ref="B3:I3"/>
    <mergeCell ref="A4:I4"/>
    <mergeCell ref="A5:I5"/>
    <mergeCell ref="H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"/>
  <sheetViews>
    <sheetView workbookViewId="0">
      <selection activeCell="G1" sqref="G1:I1"/>
    </sheetView>
  </sheetViews>
  <sheetFormatPr defaultRowHeight="18.75"/>
  <cols>
    <col min="1" max="1" width="7.44140625" style="3" customWidth="1"/>
    <col min="2" max="2" width="38.5546875" style="3" customWidth="1"/>
    <col min="3" max="3" width="13.21875" style="3" customWidth="1"/>
    <col min="4" max="4" width="12.44140625" style="3" customWidth="1"/>
    <col min="5" max="5" width="9.77734375" style="3" customWidth="1"/>
    <col min="6" max="6" width="9.6640625" style="3" customWidth="1"/>
    <col min="7" max="7" width="10" style="3" customWidth="1"/>
    <col min="8" max="9" width="9.77734375" style="3" customWidth="1"/>
  </cols>
  <sheetData>
    <row r="1" spans="1:9">
      <c r="A1" s="101" t="s">
        <v>204</v>
      </c>
      <c r="B1" s="101"/>
      <c r="G1" s="119" t="s">
        <v>193</v>
      </c>
      <c r="H1" s="119"/>
      <c r="I1" s="119"/>
    </row>
    <row r="3" spans="1:9">
      <c r="B3" s="103" t="s">
        <v>0</v>
      </c>
      <c r="C3" s="103"/>
      <c r="D3" s="103"/>
      <c r="E3" s="103"/>
      <c r="F3" s="103"/>
      <c r="G3" s="103"/>
      <c r="H3" s="103"/>
      <c r="I3" s="103"/>
    </row>
    <row r="4" spans="1:9">
      <c r="B4" s="103" t="s">
        <v>205</v>
      </c>
      <c r="C4" s="103"/>
      <c r="D4" s="103"/>
      <c r="E4" s="103"/>
      <c r="F4" s="103"/>
      <c r="G4" s="103"/>
      <c r="H4" s="103"/>
      <c r="I4" s="103"/>
    </row>
    <row r="5" spans="1:9">
      <c r="B5" s="103" t="s">
        <v>206</v>
      </c>
      <c r="C5" s="103"/>
      <c r="D5" s="103"/>
      <c r="E5" s="103"/>
      <c r="F5" s="103"/>
      <c r="G5" s="103"/>
      <c r="H5" s="103"/>
      <c r="I5" s="103"/>
    </row>
    <row r="6" spans="1:9">
      <c r="B6" s="43"/>
      <c r="C6" s="43"/>
      <c r="D6" s="43"/>
      <c r="E6" s="43"/>
      <c r="F6" s="43"/>
      <c r="G6" s="43"/>
      <c r="H6" s="43"/>
      <c r="I6" s="43"/>
    </row>
    <row r="7" spans="1:9">
      <c r="I7" s="68" t="s">
        <v>18</v>
      </c>
    </row>
    <row r="8" spans="1:9">
      <c r="A8" s="115" t="s">
        <v>19</v>
      </c>
      <c r="B8" s="102" t="s">
        <v>121</v>
      </c>
      <c r="C8" s="98" t="s">
        <v>176</v>
      </c>
      <c r="D8" s="99"/>
      <c r="E8" s="102" t="s">
        <v>177</v>
      </c>
      <c r="F8" s="102"/>
      <c r="G8" s="102"/>
      <c r="H8" s="102"/>
      <c r="I8" s="102"/>
    </row>
    <row r="9" spans="1:9">
      <c r="A9" s="115"/>
      <c r="B9" s="102"/>
      <c r="C9" s="42" t="s">
        <v>187</v>
      </c>
      <c r="D9" s="42" t="s">
        <v>188</v>
      </c>
      <c r="E9" s="42" t="s">
        <v>13</v>
      </c>
      <c r="F9" s="42" t="s">
        <v>14</v>
      </c>
      <c r="G9" s="42" t="s">
        <v>15</v>
      </c>
      <c r="H9" s="42" t="s">
        <v>16</v>
      </c>
      <c r="I9" s="42" t="s">
        <v>17</v>
      </c>
    </row>
    <row r="10" spans="1:9">
      <c r="A10" s="28">
        <v>1</v>
      </c>
      <c r="B10" s="42">
        <v>2</v>
      </c>
      <c r="C10" s="42">
        <v>3</v>
      </c>
      <c r="D10" s="28">
        <v>4</v>
      </c>
      <c r="E10" s="42">
        <v>5</v>
      </c>
      <c r="F10" s="28">
        <v>6</v>
      </c>
      <c r="G10" s="42">
        <v>7</v>
      </c>
      <c r="H10" s="42">
        <v>8</v>
      </c>
      <c r="I10" s="28">
        <v>9</v>
      </c>
    </row>
    <row r="11" spans="1:9">
      <c r="A11" s="46"/>
      <c r="B11" s="69" t="s">
        <v>172</v>
      </c>
      <c r="C11" s="48">
        <f t="shared" ref="C11:I11" si="0">C12+C16+C19+C28+C29+C30+C31+C32+C38+C39+C40+C41+C42+C43+C44+C45+C46+C47</f>
        <v>1869</v>
      </c>
      <c r="D11" s="48">
        <f t="shared" si="0"/>
        <v>1927</v>
      </c>
      <c r="E11" s="49">
        <f t="shared" si="0"/>
        <v>3025</v>
      </c>
      <c r="F11" s="49">
        <f t="shared" si="0"/>
        <v>3025</v>
      </c>
      <c r="G11" s="49">
        <f t="shared" si="0"/>
        <v>3072</v>
      </c>
      <c r="H11" s="49">
        <f t="shared" si="0"/>
        <v>3136</v>
      </c>
      <c r="I11" s="49">
        <f t="shared" si="0"/>
        <v>3187</v>
      </c>
    </row>
    <row r="12" spans="1:9" ht="33">
      <c r="A12" s="70" t="s">
        <v>130</v>
      </c>
      <c r="B12" s="71" t="s">
        <v>129</v>
      </c>
      <c r="C12" s="72">
        <f>C13+C14+C15</f>
        <v>75</v>
      </c>
      <c r="D12" s="72">
        <f t="shared" ref="D12:I12" si="1">D13+D14+D15</f>
        <v>59</v>
      </c>
      <c r="E12" s="73">
        <f t="shared" si="1"/>
        <v>252</v>
      </c>
      <c r="F12" s="73">
        <f t="shared" si="1"/>
        <v>239</v>
      </c>
      <c r="G12" s="73">
        <f t="shared" si="1"/>
        <v>239</v>
      </c>
      <c r="H12" s="73">
        <f t="shared" si="1"/>
        <v>243</v>
      </c>
      <c r="I12" s="73">
        <f t="shared" si="1"/>
        <v>244</v>
      </c>
    </row>
    <row r="13" spans="1:9" ht="49.5">
      <c r="A13" s="74" t="s">
        <v>133</v>
      </c>
      <c r="B13" s="75" t="s">
        <v>197</v>
      </c>
      <c r="C13" s="76">
        <v>13</v>
      </c>
      <c r="D13" s="76">
        <v>10</v>
      </c>
      <c r="E13" s="76">
        <v>21</v>
      </c>
      <c r="F13" s="76">
        <v>18</v>
      </c>
      <c r="G13" s="76">
        <v>18</v>
      </c>
      <c r="H13" s="76">
        <v>17</v>
      </c>
      <c r="I13" s="76">
        <v>16</v>
      </c>
    </row>
    <row r="14" spans="1:9">
      <c r="A14" s="74" t="s">
        <v>134</v>
      </c>
      <c r="B14" s="75" t="s">
        <v>20</v>
      </c>
      <c r="C14" s="76">
        <v>38</v>
      </c>
      <c r="D14" s="76">
        <v>30</v>
      </c>
      <c r="E14" s="76">
        <v>131</v>
      </c>
      <c r="F14" s="76">
        <v>125</v>
      </c>
      <c r="G14" s="76">
        <v>125</v>
      </c>
      <c r="H14" s="76">
        <v>130</v>
      </c>
      <c r="I14" s="76">
        <v>130</v>
      </c>
    </row>
    <row r="15" spans="1:9">
      <c r="A15" s="74" t="s">
        <v>135</v>
      </c>
      <c r="B15" s="75" t="s">
        <v>21</v>
      </c>
      <c r="C15" s="76">
        <v>24</v>
      </c>
      <c r="D15" s="76">
        <v>19</v>
      </c>
      <c r="E15" s="76">
        <v>100</v>
      </c>
      <c r="F15" s="76">
        <v>96</v>
      </c>
      <c r="G15" s="76">
        <v>96</v>
      </c>
      <c r="H15" s="76">
        <v>96</v>
      </c>
      <c r="I15" s="76">
        <v>98</v>
      </c>
    </row>
    <row r="16" spans="1:9">
      <c r="A16" s="70" t="s">
        <v>131</v>
      </c>
      <c r="B16" s="71" t="s">
        <v>132</v>
      </c>
      <c r="C16" s="76">
        <f t="shared" ref="C16:I16" si="2">C17+C18</f>
        <v>106</v>
      </c>
      <c r="D16" s="76">
        <f t="shared" si="2"/>
        <v>92</v>
      </c>
      <c r="E16" s="76">
        <f t="shared" si="2"/>
        <v>156</v>
      </c>
      <c r="F16" s="76">
        <f t="shared" si="2"/>
        <v>156</v>
      </c>
      <c r="G16" s="76">
        <f t="shared" si="2"/>
        <v>161</v>
      </c>
      <c r="H16" s="76">
        <f t="shared" si="2"/>
        <v>169</v>
      </c>
      <c r="I16" s="76">
        <f t="shared" si="2"/>
        <v>176</v>
      </c>
    </row>
    <row r="17" spans="1:9" ht="33">
      <c r="A17" s="74" t="s">
        <v>136</v>
      </c>
      <c r="B17" s="75" t="s">
        <v>123</v>
      </c>
      <c r="C17" s="77">
        <v>60</v>
      </c>
      <c r="D17" s="77">
        <v>42</v>
      </c>
      <c r="E17" s="76">
        <v>54</v>
      </c>
      <c r="F17" s="76">
        <v>54</v>
      </c>
      <c r="G17" s="76">
        <v>55</v>
      </c>
      <c r="H17" s="76">
        <v>56</v>
      </c>
      <c r="I17" s="76">
        <v>56</v>
      </c>
    </row>
    <row r="18" spans="1:9" ht="33">
      <c r="A18" s="74" t="s">
        <v>137</v>
      </c>
      <c r="B18" s="75" t="s">
        <v>124</v>
      </c>
      <c r="C18" s="76">
        <v>46</v>
      </c>
      <c r="D18" s="76">
        <v>50</v>
      </c>
      <c r="E18" s="76">
        <v>102</v>
      </c>
      <c r="F18" s="76">
        <v>102</v>
      </c>
      <c r="G18" s="76">
        <v>106</v>
      </c>
      <c r="H18" s="76">
        <v>113</v>
      </c>
      <c r="I18" s="76">
        <v>120</v>
      </c>
    </row>
    <row r="19" spans="1:9">
      <c r="A19" s="74" t="s">
        <v>139</v>
      </c>
      <c r="B19" s="71" t="s">
        <v>138</v>
      </c>
      <c r="C19" s="76">
        <f t="shared" ref="C19:I19" si="3">C20+C21+C22+C23+C24+C25+C26+C27</f>
        <v>596</v>
      </c>
      <c r="D19" s="76">
        <f>D20+D21+D22+D23+D24+D25+D26+D27</f>
        <v>536</v>
      </c>
      <c r="E19" s="76">
        <f t="shared" si="3"/>
        <v>1066</v>
      </c>
      <c r="F19" s="76">
        <f t="shared" si="3"/>
        <v>1078</v>
      </c>
      <c r="G19" s="76">
        <f t="shared" si="3"/>
        <v>1109</v>
      </c>
      <c r="H19" s="76">
        <f t="shared" si="3"/>
        <v>1128</v>
      </c>
      <c r="I19" s="76">
        <f t="shared" si="3"/>
        <v>1181</v>
      </c>
    </row>
    <row r="20" spans="1:9" ht="33">
      <c r="A20" s="74" t="s">
        <v>140</v>
      </c>
      <c r="B20" s="75" t="s">
        <v>125</v>
      </c>
      <c r="C20" s="76">
        <v>14</v>
      </c>
      <c r="D20" s="76">
        <v>10</v>
      </c>
      <c r="E20" s="76">
        <v>89</v>
      </c>
      <c r="F20" s="76">
        <v>89</v>
      </c>
      <c r="G20" s="76">
        <v>92</v>
      </c>
      <c r="H20" s="76">
        <v>92</v>
      </c>
      <c r="I20" s="76">
        <v>92</v>
      </c>
    </row>
    <row r="21" spans="1:9" ht="33">
      <c r="A21" s="74" t="s">
        <v>141</v>
      </c>
      <c r="B21" s="75" t="s">
        <v>126</v>
      </c>
      <c r="C21" s="76">
        <v>32</v>
      </c>
      <c r="D21" s="76">
        <v>30</v>
      </c>
      <c r="E21" s="76">
        <v>66</v>
      </c>
      <c r="F21" s="76">
        <v>66</v>
      </c>
      <c r="G21" s="76">
        <v>70</v>
      </c>
      <c r="H21" s="76">
        <v>70</v>
      </c>
      <c r="I21" s="76">
        <v>70</v>
      </c>
    </row>
    <row r="22" spans="1:9" ht="49.5">
      <c r="A22" s="74" t="s">
        <v>142</v>
      </c>
      <c r="B22" s="75" t="s">
        <v>127</v>
      </c>
      <c r="C22" s="76">
        <v>204</v>
      </c>
      <c r="D22" s="76">
        <v>176</v>
      </c>
      <c r="E22" s="76">
        <v>259</v>
      </c>
      <c r="F22" s="76">
        <v>260</v>
      </c>
      <c r="G22" s="76">
        <v>260</v>
      </c>
      <c r="H22" s="76">
        <v>260</v>
      </c>
      <c r="I22" s="76">
        <v>279</v>
      </c>
    </row>
    <row r="23" spans="1:9" ht="33">
      <c r="A23" s="74" t="s">
        <v>143</v>
      </c>
      <c r="B23" s="75" t="s">
        <v>22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</row>
    <row r="24" spans="1:9">
      <c r="A24" s="74" t="s">
        <v>144</v>
      </c>
      <c r="B24" s="75" t="s">
        <v>128</v>
      </c>
      <c r="C24" s="76">
        <v>130</v>
      </c>
      <c r="D24" s="76">
        <v>114</v>
      </c>
      <c r="E24" s="76">
        <v>173</v>
      </c>
      <c r="F24" s="76">
        <v>180</v>
      </c>
      <c r="G24" s="76">
        <v>190</v>
      </c>
      <c r="H24" s="76">
        <v>195</v>
      </c>
      <c r="I24" s="76">
        <v>206</v>
      </c>
    </row>
    <row r="25" spans="1:9" ht="49.5">
      <c r="A25" s="74" t="s">
        <v>146</v>
      </c>
      <c r="B25" s="75" t="s">
        <v>145</v>
      </c>
      <c r="C25" s="76">
        <v>94</v>
      </c>
      <c r="D25" s="76">
        <v>104</v>
      </c>
      <c r="E25" s="76">
        <v>309</v>
      </c>
      <c r="F25" s="76">
        <v>313</v>
      </c>
      <c r="G25" s="76">
        <v>327</v>
      </c>
      <c r="H25" s="76">
        <v>341</v>
      </c>
      <c r="I25" s="76">
        <v>364</v>
      </c>
    </row>
    <row r="26" spans="1:9" ht="33">
      <c r="A26" s="74" t="s">
        <v>147</v>
      </c>
      <c r="B26" s="75" t="s">
        <v>23</v>
      </c>
      <c r="C26" s="76">
        <v>122</v>
      </c>
      <c r="D26" s="76">
        <v>102</v>
      </c>
      <c r="E26" s="76">
        <v>170</v>
      </c>
      <c r="F26" s="76">
        <v>170</v>
      </c>
      <c r="G26" s="76">
        <v>170</v>
      </c>
      <c r="H26" s="76">
        <v>170</v>
      </c>
      <c r="I26" s="76">
        <v>170</v>
      </c>
    </row>
    <row r="27" spans="1:9">
      <c r="A27" s="74" t="s">
        <v>149</v>
      </c>
      <c r="B27" s="75" t="s">
        <v>148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</row>
    <row r="28" spans="1:9" ht="33">
      <c r="A28" s="74" t="s">
        <v>1</v>
      </c>
      <c r="B28" s="78" t="s">
        <v>24</v>
      </c>
      <c r="C28" s="76">
        <v>76</v>
      </c>
      <c r="D28" s="76">
        <v>69</v>
      </c>
      <c r="E28" s="76">
        <v>150</v>
      </c>
      <c r="F28" s="76">
        <v>155</v>
      </c>
      <c r="G28" s="76">
        <v>156</v>
      </c>
      <c r="H28" s="76">
        <v>158</v>
      </c>
      <c r="I28" s="76">
        <v>160</v>
      </c>
    </row>
    <row r="29" spans="1:9" ht="49.5">
      <c r="A29" s="74" t="s">
        <v>150</v>
      </c>
      <c r="B29" s="78" t="s">
        <v>151</v>
      </c>
      <c r="C29" s="76">
        <v>18</v>
      </c>
      <c r="D29" s="76">
        <v>31</v>
      </c>
      <c r="E29" s="76">
        <v>84</v>
      </c>
      <c r="F29" s="76">
        <v>85</v>
      </c>
      <c r="G29" s="76">
        <v>89</v>
      </c>
      <c r="H29" s="76">
        <v>90</v>
      </c>
      <c r="I29" s="76">
        <v>93</v>
      </c>
    </row>
    <row r="30" spans="1:9">
      <c r="A30" s="79" t="s">
        <v>2</v>
      </c>
      <c r="B30" s="78" t="s">
        <v>152</v>
      </c>
      <c r="C30" s="77">
        <v>262</v>
      </c>
      <c r="D30" s="77">
        <v>301</v>
      </c>
      <c r="E30" s="76">
        <v>62</v>
      </c>
      <c r="F30" s="76">
        <v>61</v>
      </c>
      <c r="G30" s="76">
        <v>64</v>
      </c>
      <c r="H30" s="76">
        <v>67</v>
      </c>
      <c r="I30" s="76">
        <v>65</v>
      </c>
    </row>
    <row r="31" spans="1:9" ht="49.5">
      <c r="A31" s="74" t="s">
        <v>3</v>
      </c>
      <c r="B31" s="78" t="s">
        <v>25</v>
      </c>
      <c r="C31" s="76">
        <v>145</v>
      </c>
      <c r="D31" s="76">
        <v>116</v>
      </c>
      <c r="E31" s="76">
        <v>298</v>
      </c>
      <c r="F31" s="76">
        <v>297</v>
      </c>
      <c r="G31" s="76">
        <v>294</v>
      </c>
      <c r="H31" s="76">
        <v>281</v>
      </c>
      <c r="I31" s="76">
        <v>266</v>
      </c>
    </row>
    <row r="32" spans="1:9">
      <c r="A32" s="74" t="s">
        <v>154</v>
      </c>
      <c r="B32" s="78" t="s">
        <v>153</v>
      </c>
      <c r="C32" s="76">
        <f t="shared" ref="C32:I32" si="4">C33+C34+C35+C36+C37</f>
        <v>455</v>
      </c>
      <c r="D32" s="76">
        <f>D33+D34+D35+D36+D37</f>
        <v>559</v>
      </c>
      <c r="E32" s="76">
        <f t="shared" si="4"/>
        <v>674</v>
      </c>
      <c r="F32" s="76">
        <f t="shared" si="4"/>
        <v>674</v>
      </c>
      <c r="G32" s="76">
        <f t="shared" si="4"/>
        <v>675</v>
      </c>
      <c r="H32" s="76">
        <f t="shared" si="4"/>
        <v>710</v>
      </c>
      <c r="I32" s="76">
        <f t="shared" si="4"/>
        <v>708</v>
      </c>
    </row>
    <row r="33" spans="1:9" ht="33">
      <c r="A33" s="74" t="s">
        <v>155</v>
      </c>
      <c r="B33" s="75" t="s">
        <v>26</v>
      </c>
      <c r="C33" s="77">
        <v>316</v>
      </c>
      <c r="D33" s="77">
        <v>387</v>
      </c>
      <c r="E33" s="76">
        <v>482</v>
      </c>
      <c r="F33" s="76">
        <v>480</v>
      </c>
      <c r="G33" s="76">
        <v>480</v>
      </c>
      <c r="H33" s="76">
        <v>511</v>
      </c>
      <c r="I33" s="76">
        <v>511</v>
      </c>
    </row>
    <row r="34" spans="1:9">
      <c r="A34" s="74" t="s">
        <v>156</v>
      </c>
      <c r="B34" s="75" t="s">
        <v>27</v>
      </c>
      <c r="C34" s="77">
        <v>43</v>
      </c>
      <c r="D34" s="77">
        <v>78</v>
      </c>
      <c r="E34" s="76">
        <v>29</v>
      </c>
      <c r="F34" s="76">
        <v>31</v>
      </c>
      <c r="G34" s="76">
        <v>29</v>
      </c>
      <c r="H34" s="76">
        <v>32</v>
      </c>
      <c r="I34" s="76">
        <v>31</v>
      </c>
    </row>
    <row r="35" spans="1:9" ht="33">
      <c r="A35" s="74" t="s">
        <v>157</v>
      </c>
      <c r="B35" s="75" t="s">
        <v>28</v>
      </c>
      <c r="C35" s="77">
        <v>40</v>
      </c>
      <c r="D35" s="77">
        <v>46</v>
      </c>
      <c r="E35" s="76">
        <v>60</v>
      </c>
      <c r="F35" s="76">
        <v>62</v>
      </c>
      <c r="G35" s="76">
        <v>65</v>
      </c>
      <c r="H35" s="76">
        <v>68</v>
      </c>
      <c r="I35" s="76">
        <v>70</v>
      </c>
    </row>
    <row r="36" spans="1:9" ht="33">
      <c r="A36" s="74" t="s">
        <v>158</v>
      </c>
      <c r="B36" s="75" t="s">
        <v>29</v>
      </c>
      <c r="C36" s="77">
        <v>56</v>
      </c>
      <c r="D36" s="77">
        <v>48</v>
      </c>
      <c r="E36" s="76">
        <v>78</v>
      </c>
      <c r="F36" s="76">
        <v>77</v>
      </c>
      <c r="G36" s="76">
        <v>77</v>
      </c>
      <c r="H36" s="76">
        <v>76</v>
      </c>
      <c r="I36" s="76">
        <v>74</v>
      </c>
    </row>
    <row r="37" spans="1:9" ht="33">
      <c r="A37" s="74" t="s">
        <v>159</v>
      </c>
      <c r="B37" s="75" t="s">
        <v>30</v>
      </c>
      <c r="C37" s="77">
        <v>0</v>
      </c>
      <c r="D37" s="77">
        <v>0</v>
      </c>
      <c r="E37" s="76">
        <v>25</v>
      </c>
      <c r="F37" s="76">
        <v>24</v>
      </c>
      <c r="G37" s="76">
        <v>24</v>
      </c>
      <c r="H37" s="76">
        <v>23</v>
      </c>
      <c r="I37" s="76">
        <v>22</v>
      </c>
    </row>
    <row r="38" spans="1:9" ht="33">
      <c r="A38" s="74" t="s">
        <v>4</v>
      </c>
      <c r="B38" s="78" t="s">
        <v>160</v>
      </c>
      <c r="C38" s="77">
        <v>84</v>
      </c>
      <c r="D38" s="77">
        <v>76</v>
      </c>
      <c r="E38" s="76">
        <v>108</v>
      </c>
      <c r="F38" s="76">
        <v>108</v>
      </c>
      <c r="G38" s="76">
        <v>110</v>
      </c>
      <c r="H38" s="76">
        <v>113</v>
      </c>
      <c r="I38" s="76">
        <v>113</v>
      </c>
    </row>
    <row r="39" spans="1:9">
      <c r="A39" s="74" t="s">
        <v>5</v>
      </c>
      <c r="B39" s="78" t="s">
        <v>161</v>
      </c>
      <c r="C39" s="77">
        <v>37</v>
      </c>
      <c r="D39" s="77">
        <v>52</v>
      </c>
      <c r="E39" s="76">
        <v>110</v>
      </c>
      <c r="F39" s="76">
        <v>106</v>
      </c>
      <c r="G39" s="76">
        <v>106</v>
      </c>
      <c r="H39" s="76">
        <v>107</v>
      </c>
      <c r="I39" s="76">
        <v>106</v>
      </c>
    </row>
    <row r="40" spans="1:9">
      <c r="A40" s="74" t="s">
        <v>6</v>
      </c>
      <c r="B40" s="78" t="s">
        <v>162</v>
      </c>
      <c r="C40" s="77">
        <v>0</v>
      </c>
      <c r="D40" s="77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</row>
    <row r="41" spans="1:9" ht="33">
      <c r="A41" s="74" t="s">
        <v>7</v>
      </c>
      <c r="B41" s="78" t="s">
        <v>163</v>
      </c>
      <c r="C41" s="77">
        <v>0</v>
      </c>
      <c r="D41" s="77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</row>
    <row r="42" spans="1:9" ht="33">
      <c r="A42" s="74" t="s">
        <v>164</v>
      </c>
      <c r="B42" s="78" t="s">
        <v>165</v>
      </c>
      <c r="C42" s="77">
        <v>0</v>
      </c>
      <c r="D42" s="77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</row>
    <row r="43" spans="1:9" ht="33">
      <c r="A43" s="74" t="s">
        <v>8</v>
      </c>
      <c r="B43" s="78" t="s">
        <v>166</v>
      </c>
      <c r="C43" s="77">
        <v>15</v>
      </c>
      <c r="D43" s="77">
        <v>14</v>
      </c>
      <c r="E43" s="76">
        <v>18</v>
      </c>
      <c r="F43" s="76">
        <v>19</v>
      </c>
      <c r="G43" s="76">
        <v>21</v>
      </c>
      <c r="H43" s="76">
        <v>22</v>
      </c>
      <c r="I43" s="76">
        <v>23</v>
      </c>
    </row>
    <row r="44" spans="1:9" ht="49.5">
      <c r="A44" s="74" t="s">
        <v>9</v>
      </c>
      <c r="B44" s="78" t="s">
        <v>167</v>
      </c>
      <c r="C44" s="77">
        <v>0</v>
      </c>
      <c r="D44" s="77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</row>
    <row r="45" spans="1:9">
      <c r="A45" s="74" t="s">
        <v>10</v>
      </c>
      <c r="B45" s="78" t="s">
        <v>31</v>
      </c>
      <c r="C45" s="77">
        <v>0</v>
      </c>
      <c r="D45" s="77">
        <v>0</v>
      </c>
      <c r="E45" s="76">
        <v>15</v>
      </c>
      <c r="F45" s="76">
        <v>15</v>
      </c>
      <c r="G45" s="76">
        <v>15</v>
      </c>
      <c r="H45" s="76">
        <v>15</v>
      </c>
      <c r="I45" s="76">
        <v>15</v>
      </c>
    </row>
    <row r="46" spans="1:9" ht="33">
      <c r="A46" s="74" t="s">
        <v>11</v>
      </c>
      <c r="B46" s="78" t="s">
        <v>168</v>
      </c>
      <c r="C46" s="77">
        <v>0</v>
      </c>
      <c r="D46" s="77">
        <v>22</v>
      </c>
      <c r="E46" s="76">
        <v>25</v>
      </c>
      <c r="F46" s="76">
        <v>25</v>
      </c>
      <c r="G46" s="76">
        <v>25</v>
      </c>
      <c r="H46" s="76">
        <v>25</v>
      </c>
      <c r="I46" s="76">
        <v>28</v>
      </c>
    </row>
    <row r="47" spans="1:9" ht="33">
      <c r="A47" s="74" t="s">
        <v>12</v>
      </c>
      <c r="B47" s="78" t="s">
        <v>169</v>
      </c>
      <c r="C47" s="77">
        <v>0</v>
      </c>
      <c r="D47" s="77">
        <v>0</v>
      </c>
      <c r="E47" s="76">
        <v>7</v>
      </c>
      <c r="F47" s="76">
        <v>7</v>
      </c>
      <c r="G47" s="76">
        <v>8</v>
      </c>
      <c r="H47" s="76">
        <v>8</v>
      </c>
      <c r="I47" s="76">
        <v>9</v>
      </c>
    </row>
    <row r="48" spans="1:9">
      <c r="A48" s="80"/>
      <c r="B48" s="80"/>
      <c r="C48" s="80"/>
      <c r="D48" s="80"/>
      <c r="E48" s="80"/>
      <c r="F48" s="80"/>
      <c r="G48" s="80"/>
      <c r="H48" s="80"/>
      <c r="I48" s="80"/>
    </row>
    <row r="49" spans="1:9">
      <c r="A49" s="80"/>
      <c r="B49" s="80"/>
      <c r="C49" s="80"/>
      <c r="D49" s="80"/>
      <c r="E49" s="80"/>
      <c r="F49" s="80"/>
      <c r="G49" s="80"/>
      <c r="H49" s="80"/>
      <c r="I49" s="80"/>
    </row>
    <row r="50" spans="1:9">
      <c r="A50" s="80"/>
      <c r="B50" s="80"/>
      <c r="C50" s="80"/>
      <c r="D50" s="80"/>
      <c r="E50" s="80"/>
      <c r="F50" s="80"/>
      <c r="G50" s="80"/>
      <c r="H50" s="80"/>
      <c r="I50" s="80"/>
    </row>
    <row r="51" spans="1:9">
      <c r="A51" s="80"/>
      <c r="B51" s="80"/>
      <c r="C51" s="80"/>
      <c r="D51" s="80"/>
      <c r="E51" s="80"/>
      <c r="F51" s="80"/>
      <c r="G51" s="80"/>
      <c r="H51" s="80"/>
      <c r="I51" s="80"/>
    </row>
    <row r="52" spans="1:9">
      <c r="A52" s="80"/>
      <c r="B52" s="80"/>
      <c r="C52" s="80"/>
      <c r="D52" s="80"/>
      <c r="E52" s="80"/>
      <c r="F52" s="80"/>
      <c r="G52" s="80"/>
      <c r="H52" s="80"/>
      <c r="I52" s="80"/>
    </row>
    <row r="53" spans="1:9">
      <c r="A53" s="80"/>
      <c r="B53" s="80"/>
      <c r="C53" s="80"/>
      <c r="D53" s="80"/>
      <c r="E53" s="80"/>
      <c r="F53" s="80"/>
      <c r="G53" s="80"/>
      <c r="H53" s="80"/>
      <c r="I53" s="80"/>
    </row>
    <row r="54" spans="1:9">
      <c r="A54" s="80"/>
      <c r="B54" s="80"/>
      <c r="C54" s="80"/>
      <c r="D54" s="80"/>
      <c r="E54" s="80"/>
      <c r="F54" s="80"/>
      <c r="G54" s="80"/>
      <c r="H54" s="80"/>
      <c r="I54" s="80"/>
    </row>
    <row r="55" spans="1:9">
      <c r="A55" s="80"/>
      <c r="B55" s="80"/>
      <c r="C55" s="80"/>
      <c r="D55" s="80"/>
      <c r="E55" s="80"/>
      <c r="F55" s="80"/>
      <c r="G55" s="80"/>
      <c r="H55" s="80"/>
      <c r="I55" s="80"/>
    </row>
    <row r="56" spans="1:9">
      <c r="A56" s="80"/>
      <c r="B56" s="80"/>
      <c r="C56" s="80"/>
      <c r="D56" s="80"/>
      <c r="E56" s="80"/>
      <c r="F56" s="80"/>
      <c r="G56" s="80"/>
      <c r="H56" s="80"/>
      <c r="I56" s="80"/>
    </row>
    <row r="57" spans="1:9">
      <c r="A57" s="80"/>
      <c r="B57" s="80"/>
      <c r="C57" s="80"/>
      <c r="D57" s="80"/>
      <c r="E57" s="80"/>
      <c r="F57" s="80"/>
      <c r="G57" s="80"/>
      <c r="H57" s="80"/>
      <c r="I57" s="80"/>
    </row>
    <row r="58" spans="1:9">
      <c r="A58" s="80"/>
      <c r="B58" s="80"/>
      <c r="C58" s="80"/>
      <c r="D58" s="80"/>
      <c r="E58" s="80"/>
      <c r="F58" s="80"/>
      <c r="G58" s="80"/>
      <c r="H58" s="80"/>
      <c r="I58" s="80"/>
    </row>
    <row r="59" spans="1:9">
      <c r="A59" s="80"/>
      <c r="B59" s="80"/>
      <c r="C59" s="80"/>
      <c r="D59" s="80"/>
      <c r="E59" s="80"/>
      <c r="F59" s="80"/>
      <c r="G59" s="80"/>
      <c r="H59" s="80"/>
      <c r="I59" s="80"/>
    </row>
    <row r="60" spans="1:9">
      <c r="A60" s="80"/>
      <c r="B60" s="80"/>
      <c r="C60" s="80"/>
      <c r="D60" s="80"/>
      <c r="E60" s="80"/>
      <c r="F60" s="80"/>
      <c r="G60" s="80"/>
      <c r="H60" s="80"/>
      <c r="I60" s="80"/>
    </row>
    <row r="61" spans="1:9">
      <c r="A61" s="80"/>
      <c r="B61" s="80"/>
      <c r="C61" s="80"/>
      <c r="D61" s="80"/>
      <c r="E61" s="80"/>
      <c r="F61" s="80"/>
      <c r="G61" s="80"/>
      <c r="H61" s="80"/>
      <c r="I61" s="80"/>
    </row>
    <row r="62" spans="1:9">
      <c r="A62" s="80"/>
      <c r="B62" s="80"/>
      <c r="C62" s="80"/>
      <c r="D62" s="80"/>
      <c r="E62" s="80"/>
      <c r="F62" s="80"/>
      <c r="G62" s="80"/>
      <c r="H62" s="80"/>
      <c r="I62" s="80"/>
    </row>
  </sheetData>
  <mergeCells count="9">
    <mergeCell ref="A8:A9"/>
    <mergeCell ref="B8:B9"/>
    <mergeCell ref="C8:D8"/>
    <mergeCell ref="E8:I8"/>
    <mergeCell ref="A1:B1"/>
    <mergeCell ref="G1:I1"/>
    <mergeCell ref="B3:I3"/>
    <mergeCell ref="B4:I4"/>
    <mergeCell ref="B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I14" sqref="I14"/>
    </sheetView>
  </sheetViews>
  <sheetFormatPr defaultRowHeight="18.75"/>
  <cols>
    <col min="1" max="1" width="12.109375" style="96" customWidth="1"/>
    <col min="2" max="2" width="35.77734375" style="97" customWidth="1"/>
    <col min="3" max="3" width="12.88671875" style="96" customWidth="1"/>
    <col min="4" max="4" width="12.77734375" style="96" customWidth="1"/>
    <col min="5" max="5" width="10.109375" style="96" customWidth="1"/>
    <col min="6" max="6" width="9.77734375" style="96" customWidth="1"/>
    <col min="7" max="7" width="9.44140625" style="96" customWidth="1"/>
    <col min="8" max="8" width="9" style="96" customWidth="1"/>
    <col min="9" max="9" width="9.5546875" style="96" customWidth="1"/>
  </cols>
  <sheetData>
    <row r="1" spans="1:9">
      <c r="A1" s="125" t="s">
        <v>207</v>
      </c>
      <c r="B1" s="125"/>
      <c r="C1" s="81"/>
      <c r="D1" s="81"/>
      <c r="E1" s="81"/>
      <c r="F1" s="81"/>
      <c r="G1" s="119" t="s">
        <v>193</v>
      </c>
      <c r="H1" s="119"/>
      <c r="I1" s="119"/>
    </row>
    <row r="2" spans="1:9">
      <c r="A2" s="81"/>
      <c r="B2" s="82"/>
      <c r="C2" s="81"/>
      <c r="D2" s="81"/>
      <c r="E2" s="81"/>
      <c r="F2" s="81"/>
      <c r="G2" s="81"/>
      <c r="H2" s="81"/>
      <c r="I2" s="81"/>
    </row>
    <row r="3" spans="1:9">
      <c r="A3" s="81"/>
      <c r="B3" s="126" t="s">
        <v>0</v>
      </c>
      <c r="C3" s="126"/>
      <c r="D3" s="126"/>
      <c r="E3" s="126"/>
      <c r="F3" s="126"/>
      <c r="G3" s="126"/>
      <c r="H3" s="126"/>
      <c r="I3" s="126"/>
    </row>
    <row r="4" spans="1:9">
      <c r="A4" s="126" t="s">
        <v>178</v>
      </c>
      <c r="B4" s="118"/>
      <c r="C4" s="118"/>
      <c r="D4" s="118"/>
      <c r="E4" s="118"/>
      <c r="F4" s="118"/>
      <c r="G4" s="118"/>
      <c r="H4" s="118"/>
      <c r="I4" s="118"/>
    </row>
    <row r="5" spans="1:9">
      <c r="A5" s="126" t="s">
        <v>208</v>
      </c>
      <c r="B5" s="118"/>
      <c r="C5" s="118"/>
      <c r="D5" s="118"/>
      <c r="E5" s="118"/>
      <c r="F5" s="118"/>
      <c r="G5" s="118"/>
      <c r="H5" s="118"/>
      <c r="I5" s="118"/>
    </row>
    <row r="6" spans="1:9">
      <c r="A6" s="81"/>
      <c r="B6" s="83"/>
      <c r="C6" s="83"/>
      <c r="D6" s="83"/>
      <c r="E6" s="83"/>
      <c r="F6" s="83"/>
      <c r="G6" s="83"/>
      <c r="H6" s="83"/>
      <c r="I6" s="83"/>
    </row>
    <row r="7" spans="1:9">
      <c r="A7" s="81"/>
      <c r="B7" s="82"/>
      <c r="C7" s="81"/>
      <c r="D7" s="81"/>
      <c r="E7" s="81"/>
      <c r="F7" s="81"/>
      <c r="G7" s="81"/>
      <c r="H7" s="127" t="s">
        <v>18</v>
      </c>
      <c r="I7" s="127"/>
    </row>
    <row r="8" spans="1:9">
      <c r="A8" s="120" t="s">
        <v>209</v>
      </c>
      <c r="B8" s="121" t="s">
        <v>121</v>
      </c>
      <c r="C8" s="122" t="s">
        <v>176</v>
      </c>
      <c r="D8" s="123"/>
      <c r="E8" s="124" t="s">
        <v>177</v>
      </c>
      <c r="F8" s="124"/>
      <c r="G8" s="124"/>
      <c r="H8" s="124"/>
      <c r="I8" s="124"/>
    </row>
    <row r="9" spans="1:9">
      <c r="A9" s="120"/>
      <c r="B9" s="121"/>
      <c r="C9" s="84" t="s">
        <v>187</v>
      </c>
      <c r="D9" s="84" t="s">
        <v>188</v>
      </c>
      <c r="E9" s="84" t="s">
        <v>13</v>
      </c>
      <c r="F9" s="84" t="s">
        <v>14</v>
      </c>
      <c r="G9" s="84" t="s">
        <v>15</v>
      </c>
      <c r="H9" s="84" t="s">
        <v>16</v>
      </c>
      <c r="I9" s="84" t="s">
        <v>17</v>
      </c>
    </row>
    <row r="10" spans="1:9">
      <c r="A10" s="85">
        <v>1</v>
      </c>
      <c r="B10" s="86">
        <v>2</v>
      </c>
      <c r="C10" s="87">
        <v>3</v>
      </c>
      <c r="D10" s="85">
        <v>4</v>
      </c>
      <c r="E10" s="87">
        <v>5</v>
      </c>
      <c r="F10" s="85">
        <v>6</v>
      </c>
      <c r="G10" s="87">
        <v>7</v>
      </c>
      <c r="H10" s="87">
        <v>8</v>
      </c>
      <c r="I10" s="85">
        <v>9</v>
      </c>
    </row>
    <row r="11" spans="1:9">
      <c r="A11" s="88"/>
      <c r="B11" s="89" t="s">
        <v>172</v>
      </c>
      <c r="C11" s="88">
        <f t="shared" ref="C11:I11" si="0">C12+C27+C30+C35+C37</f>
        <v>1869</v>
      </c>
      <c r="D11" s="88">
        <f t="shared" si="0"/>
        <v>1927</v>
      </c>
      <c r="E11" s="88">
        <f t="shared" si="0"/>
        <v>3025</v>
      </c>
      <c r="F11" s="88">
        <f t="shared" si="0"/>
        <v>3025</v>
      </c>
      <c r="G11" s="88">
        <f t="shared" si="0"/>
        <v>3072</v>
      </c>
      <c r="H11" s="88">
        <f t="shared" si="0"/>
        <v>3136</v>
      </c>
      <c r="I11" s="88">
        <f t="shared" si="0"/>
        <v>3187</v>
      </c>
    </row>
    <row r="12" spans="1:9" ht="33">
      <c r="A12" s="88">
        <v>2</v>
      </c>
      <c r="B12" s="89" t="s">
        <v>39</v>
      </c>
      <c r="C12" s="88">
        <f>SUM(C13:C26)</f>
        <v>1530</v>
      </c>
      <c r="D12" s="88">
        <f>SUM(D13:D26)</f>
        <v>1598</v>
      </c>
      <c r="E12" s="88">
        <f t="shared" ref="E12:I12" si="1">SUM(E13:E26)</f>
        <v>2406</v>
      </c>
      <c r="F12" s="88">
        <f t="shared" si="1"/>
        <v>2413</v>
      </c>
      <c r="G12" s="88">
        <f t="shared" si="1"/>
        <v>2428</v>
      </c>
      <c r="H12" s="88">
        <f t="shared" si="1"/>
        <v>2470</v>
      </c>
      <c r="I12" s="88">
        <f t="shared" si="1"/>
        <v>2524</v>
      </c>
    </row>
    <row r="13" spans="1:9">
      <c r="A13" s="85" t="s">
        <v>53</v>
      </c>
      <c r="B13" s="90" t="s">
        <v>52</v>
      </c>
      <c r="C13" s="85">
        <v>262</v>
      </c>
      <c r="D13" s="85">
        <v>301</v>
      </c>
      <c r="E13" s="85">
        <v>420</v>
      </c>
      <c r="F13" s="85">
        <v>420</v>
      </c>
      <c r="G13" s="85">
        <v>411</v>
      </c>
      <c r="H13" s="85">
        <v>421</v>
      </c>
      <c r="I13" s="85">
        <v>431</v>
      </c>
    </row>
    <row r="14" spans="1:9">
      <c r="A14" s="85" t="s">
        <v>54</v>
      </c>
      <c r="B14" s="90" t="s">
        <v>33</v>
      </c>
      <c r="C14" s="85">
        <v>53</v>
      </c>
      <c r="D14" s="85">
        <v>47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</row>
    <row r="15" spans="1:9" ht="33">
      <c r="A15" s="85" t="s">
        <v>56</v>
      </c>
      <c r="B15" s="90" t="s">
        <v>57</v>
      </c>
      <c r="C15" s="85">
        <v>20</v>
      </c>
      <c r="D15" s="85">
        <v>52</v>
      </c>
      <c r="E15" s="85">
        <v>161</v>
      </c>
      <c r="F15" s="85">
        <v>161</v>
      </c>
      <c r="G15" s="85">
        <v>172</v>
      </c>
      <c r="H15" s="85">
        <v>180</v>
      </c>
      <c r="I15" s="85">
        <v>191</v>
      </c>
    </row>
    <row r="16" spans="1:9">
      <c r="A16" s="85" t="s">
        <v>58</v>
      </c>
      <c r="B16" s="90" t="s">
        <v>59</v>
      </c>
      <c r="C16" s="85">
        <v>60</v>
      </c>
      <c r="D16" s="85">
        <v>42</v>
      </c>
      <c r="E16" s="85">
        <v>200</v>
      </c>
      <c r="F16" s="85">
        <v>205</v>
      </c>
      <c r="G16" s="85">
        <v>206</v>
      </c>
      <c r="H16" s="85">
        <v>208</v>
      </c>
      <c r="I16" s="85">
        <v>210</v>
      </c>
    </row>
    <row r="17" spans="1:9">
      <c r="A17" s="85" t="s">
        <v>60</v>
      </c>
      <c r="B17" s="90" t="s">
        <v>61</v>
      </c>
      <c r="C17" s="85">
        <v>264</v>
      </c>
      <c r="D17" s="85">
        <v>434</v>
      </c>
      <c r="E17" s="85">
        <v>437</v>
      </c>
      <c r="F17" s="85">
        <v>443</v>
      </c>
      <c r="G17" s="85">
        <v>445</v>
      </c>
      <c r="H17" s="85">
        <v>448</v>
      </c>
      <c r="I17" s="85">
        <v>449</v>
      </c>
    </row>
    <row r="18" spans="1:9">
      <c r="A18" s="85" t="s">
        <v>63</v>
      </c>
      <c r="B18" s="90" t="s">
        <v>65</v>
      </c>
      <c r="C18" s="85">
        <v>84</v>
      </c>
      <c r="D18" s="85">
        <v>56</v>
      </c>
      <c r="E18" s="85">
        <v>188</v>
      </c>
      <c r="F18" s="85">
        <v>192</v>
      </c>
      <c r="G18" s="85">
        <v>198</v>
      </c>
      <c r="H18" s="85">
        <v>206</v>
      </c>
      <c r="I18" s="85">
        <v>214</v>
      </c>
    </row>
    <row r="19" spans="1:9">
      <c r="A19" s="91" t="s">
        <v>183</v>
      </c>
      <c r="B19" s="92" t="s">
        <v>182</v>
      </c>
      <c r="C19" s="85">
        <v>305</v>
      </c>
      <c r="D19" s="85">
        <v>68</v>
      </c>
      <c r="E19" s="85">
        <v>161</v>
      </c>
      <c r="F19" s="85">
        <v>165</v>
      </c>
      <c r="G19" s="85">
        <v>167</v>
      </c>
      <c r="H19" s="85">
        <v>170</v>
      </c>
      <c r="I19" s="85">
        <v>175</v>
      </c>
    </row>
    <row r="20" spans="1:9" ht="33">
      <c r="A20" s="91" t="s">
        <v>66</v>
      </c>
      <c r="B20" s="92" t="s">
        <v>67</v>
      </c>
      <c r="C20" s="85">
        <v>18</v>
      </c>
      <c r="D20" s="85">
        <v>41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</row>
    <row r="21" spans="1:9" ht="33">
      <c r="A21" s="85" t="s">
        <v>68</v>
      </c>
      <c r="B21" s="90" t="s">
        <v>69</v>
      </c>
      <c r="C21" s="85">
        <v>43</v>
      </c>
      <c r="D21" s="85">
        <v>0</v>
      </c>
      <c r="E21" s="85">
        <v>109</v>
      </c>
      <c r="F21" s="85">
        <v>111</v>
      </c>
      <c r="G21" s="85">
        <v>118</v>
      </c>
      <c r="H21" s="85">
        <v>122</v>
      </c>
      <c r="I21" s="85">
        <v>131</v>
      </c>
    </row>
    <row r="22" spans="1:9">
      <c r="A22" s="85" t="s">
        <v>70</v>
      </c>
      <c r="B22" s="90" t="s">
        <v>210</v>
      </c>
      <c r="C22" s="85">
        <v>0</v>
      </c>
      <c r="D22" s="85">
        <v>0</v>
      </c>
      <c r="E22" s="85">
        <v>7</v>
      </c>
      <c r="F22" s="85">
        <v>7</v>
      </c>
      <c r="G22" s="85">
        <v>7</v>
      </c>
      <c r="H22" s="85">
        <v>7</v>
      </c>
      <c r="I22" s="85">
        <v>7</v>
      </c>
    </row>
    <row r="23" spans="1:9" ht="33">
      <c r="A23" s="85" t="s">
        <v>72</v>
      </c>
      <c r="B23" s="90" t="s">
        <v>184</v>
      </c>
      <c r="C23" s="85">
        <v>316</v>
      </c>
      <c r="D23" s="85">
        <v>387</v>
      </c>
      <c r="E23" s="85">
        <v>532</v>
      </c>
      <c r="F23" s="85">
        <v>520</v>
      </c>
      <c r="G23" s="85">
        <v>510</v>
      </c>
      <c r="H23" s="85">
        <v>510</v>
      </c>
      <c r="I23" s="85">
        <v>515</v>
      </c>
    </row>
    <row r="24" spans="1:9" ht="33">
      <c r="A24" s="85" t="s">
        <v>73</v>
      </c>
      <c r="B24" s="90" t="s">
        <v>74</v>
      </c>
      <c r="C24" s="85">
        <v>40</v>
      </c>
      <c r="D24" s="85">
        <v>46</v>
      </c>
      <c r="E24" s="85">
        <v>74</v>
      </c>
      <c r="F24" s="85">
        <v>72</v>
      </c>
      <c r="G24" s="85">
        <v>72</v>
      </c>
      <c r="H24" s="85">
        <v>74</v>
      </c>
      <c r="I24" s="85">
        <v>73</v>
      </c>
    </row>
    <row r="25" spans="1:9" ht="33">
      <c r="A25" s="85" t="s">
        <v>76</v>
      </c>
      <c r="B25" s="90" t="s">
        <v>116</v>
      </c>
      <c r="C25" s="85">
        <v>43</v>
      </c>
      <c r="D25" s="85">
        <v>78</v>
      </c>
      <c r="E25" s="85">
        <v>65</v>
      </c>
      <c r="F25" s="85">
        <v>65</v>
      </c>
      <c r="G25" s="85">
        <v>68</v>
      </c>
      <c r="H25" s="85">
        <v>68</v>
      </c>
      <c r="I25" s="85">
        <v>70</v>
      </c>
    </row>
    <row r="26" spans="1:9">
      <c r="A26" s="85" t="s">
        <v>78</v>
      </c>
      <c r="B26" s="90" t="s">
        <v>79</v>
      </c>
      <c r="C26" s="85">
        <v>22</v>
      </c>
      <c r="D26" s="85">
        <v>46</v>
      </c>
      <c r="E26" s="85">
        <v>52</v>
      </c>
      <c r="F26" s="85">
        <v>52</v>
      </c>
      <c r="G26" s="85">
        <v>54</v>
      </c>
      <c r="H26" s="85">
        <v>56</v>
      </c>
      <c r="I26" s="85">
        <v>58</v>
      </c>
    </row>
    <row r="27" spans="1:9" ht="33">
      <c r="A27" s="88">
        <v>4</v>
      </c>
      <c r="B27" s="89" t="s">
        <v>41</v>
      </c>
      <c r="C27" s="88">
        <f>SUM(C28:C29)</f>
        <v>75</v>
      </c>
      <c r="D27" s="88">
        <f t="shared" ref="D27:I27" si="2">SUM(D28:D29)</f>
        <v>59</v>
      </c>
      <c r="E27" s="88">
        <f t="shared" si="2"/>
        <v>163</v>
      </c>
      <c r="F27" s="88">
        <f t="shared" si="2"/>
        <v>162</v>
      </c>
      <c r="G27" s="88">
        <f t="shared" si="2"/>
        <v>162</v>
      </c>
      <c r="H27" s="88">
        <f t="shared" si="2"/>
        <v>173</v>
      </c>
      <c r="I27" s="88">
        <f t="shared" si="2"/>
        <v>173</v>
      </c>
    </row>
    <row r="28" spans="1:9">
      <c r="A28" s="85" t="s">
        <v>85</v>
      </c>
      <c r="B28" s="90" t="s">
        <v>86</v>
      </c>
      <c r="C28" s="85">
        <v>75</v>
      </c>
      <c r="D28" s="85">
        <v>59</v>
      </c>
      <c r="E28" s="85">
        <v>161</v>
      </c>
      <c r="F28" s="85">
        <v>161</v>
      </c>
      <c r="G28" s="85">
        <v>161</v>
      </c>
      <c r="H28" s="85">
        <v>172</v>
      </c>
      <c r="I28" s="85">
        <v>172</v>
      </c>
    </row>
    <row r="29" spans="1:9">
      <c r="A29" s="85" t="s">
        <v>87</v>
      </c>
      <c r="B29" s="90" t="s">
        <v>88</v>
      </c>
      <c r="C29" s="85">
        <v>0</v>
      </c>
      <c r="D29" s="85">
        <v>0</v>
      </c>
      <c r="E29" s="85">
        <v>2</v>
      </c>
      <c r="F29" s="85">
        <v>1</v>
      </c>
      <c r="G29" s="85">
        <v>1</v>
      </c>
      <c r="H29" s="85">
        <v>1</v>
      </c>
      <c r="I29" s="85">
        <v>1</v>
      </c>
    </row>
    <row r="30" spans="1:9">
      <c r="A30" s="88">
        <v>5</v>
      </c>
      <c r="B30" s="89" t="s">
        <v>42</v>
      </c>
      <c r="C30" s="88">
        <f>SUM(C31:C34)</f>
        <v>230</v>
      </c>
      <c r="D30" s="88">
        <f t="shared" ref="D30:I30" si="3">SUM(D31:D34)</f>
        <v>245</v>
      </c>
      <c r="E30" s="88">
        <f t="shared" si="3"/>
        <v>419</v>
      </c>
      <c r="F30" s="88">
        <f t="shared" si="3"/>
        <v>413</v>
      </c>
      <c r="G30" s="88">
        <f t="shared" si="3"/>
        <v>444</v>
      </c>
      <c r="H30" s="88">
        <f t="shared" si="3"/>
        <v>455</v>
      </c>
      <c r="I30" s="88">
        <f t="shared" si="3"/>
        <v>451</v>
      </c>
    </row>
    <row r="31" spans="1:9">
      <c r="A31" s="85" t="s">
        <v>91</v>
      </c>
      <c r="B31" s="90" t="s">
        <v>92</v>
      </c>
      <c r="C31" s="85">
        <v>72</v>
      </c>
      <c r="D31" s="85">
        <v>47</v>
      </c>
      <c r="E31" s="85">
        <v>137</v>
      </c>
      <c r="F31" s="85">
        <v>138</v>
      </c>
      <c r="G31" s="85">
        <v>134</v>
      </c>
      <c r="H31" s="85">
        <v>140</v>
      </c>
      <c r="I31" s="85">
        <v>139</v>
      </c>
    </row>
    <row r="32" spans="1:9">
      <c r="A32" s="85" t="s">
        <v>93</v>
      </c>
      <c r="B32" s="90" t="s">
        <v>94</v>
      </c>
      <c r="C32" s="85">
        <v>0</v>
      </c>
      <c r="D32" s="85">
        <v>22</v>
      </c>
      <c r="E32" s="85">
        <v>27</v>
      </c>
      <c r="F32" s="85">
        <v>26</v>
      </c>
      <c r="G32" s="85">
        <v>26</v>
      </c>
      <c r="H32" s="85">
        <v>25</v>
      </c>
      <c r="I32" s="85">
        <v>25</v>
      </c>
    </row>
    <row r="33" spans="1:9" ht="33">
      <c r="A33" s="85" t="s">
        <v>96</v>
      </c>
      <c r="B33" s="90" t="s">
        <v>211</v>
      </c>
      <c r="C33" s="85">
        <v>17</v>
      </c>
      <c r="D33" s="85">
        <v>0</v>
      </c>
      <c r="E33" s="85">
        <v>108</v>
      </c>
      <c r="F33" s="85">
        <v>104</v>
      </c>
      <c r="G33" s="85">
        <v>104</v>
      </c>
      <c r="H33" s="85">
        <v>105</v>
      </c>
      <c r="I33" s="85">
        <v>104</v>
      </c>
    </row>
    <row r="34" spans="1:9">
      <c r="A34" s="85" t="s">
        <v>97</v>
      </c>
      <c r="B34" s="90" t="s">
        <v>98</v>
      </c>
      <c r="C34" s="85">
        <v>141</v>
      </c>
      <c r="D34" s="85">
        <v>176</v>
      </c>
      <c r="E34" s="85">
        <v>147</v>
      </c>
      <c r="F34" s="85">
        <v>145</v>
      </c>
      <c r="G34" s="85">
        <v>180</v>
      </c>
      <c r="H34" s="85">
        <v>185</v>
      </c>
      <c r="I34" s="85">
        <v>183</v>
      </c>
    </row>
    <row r="35" spans="1:9">
      <c r="A35" s="88">
        <v>7</v>
      </c>
      <c r="B35" s="89" t="s">
        <v>101</v>
      </c>
      <c r="C35" s="88">
        <f>C36</f>
        <v>34</v>
      </c>
      <c r="D35" s="88">
        <f t="shared" ref="D35:I35" si="4">D36</f>
        <v>25</v>
      </c>
      <c r="E35" s="88">
        <f t="shared" si="4"/>
        <v>30</v>
      </c>
      <c r="F35" s="88">
        <f t="shared" si="4"/>
        <v>30</v>
      </c>
      <c r="G35" s="88">
        <f t="shared" si="4"/>
        <v>30</v>
      </c>
      <c r="H35" s="88">
        <f t="shared" si="4"/>
        <v>30</v>
      </c>
      <c r="I35" s="88">
        <f t="shared" si="4"/>
        <v>31</v>
      </c>
    </row>
    <row r="36" spans="1:9">
      <c r="A36" s="85" t="s">
        <v>103</v>
      </c>
      <c r="B36" s="90" t="s">
        <v>104</v>
      </c>
      <c r="C36" s="85">
        <v>34</v>
      </c>
      <c r="D36" s="85">
        <v>25</v>
      </c>
      <c r="E36" s="85">
        <v>30</v>
      </c>
      <c r="F36" s="85">
        <v>30</v>
      </c>
      <c r="G36" s="85">
        <v>30</v>
      </c>
      <c r="H36" s="85">
        <v>30</v>
      </c>
      <c r="I36" s="85">
        <v>31</v>
      </c>
    </row>
    <row r="37" spans="1:9">
      <c r="A37" s="88">
        <v>8</v>
      </c>
      <c r="B37" s="89" t="s">
        <v>107</v>
      </c>
      <c r="C37" s="88">
        <f>SUM(C38:C39)</f>
        <v>0</v>
      </c>
      <c r="D37" s="88">
        <f t="shared" ref="D37:I37" si="5">SUM(D38:D39)</f>
        <v>0</v>
      </c>
      <c r="E37" s="88">
        <f t="shared" si="5"/>
        <v>7</v>
      </c>
      <c r="F37" s="88">
        <f t="shared" si="5"/>
        <v>7</v>
      </c>
      <c r="G37" s="88">
        <f t="shared" si="5"/>
        <v>8</v>
      </c>
      <c r="H37" s="88">
        <f t="shared" si="5"/>
        <v>8</v>
      </c>
      <c r="I37" s="88">
        <f t="shared" si="5"/>
        <v>8</v>
      </c>
    </row>
    <row r="38" spans="1:9" ht="33">
      <c r="A38" s="85" t="s">
        <v>113</v>
      </c>
      <c r="B38" s="90" t="s">
        <v>191</v>
      </c>
      <c r="C38" s="91">
        <v>0</v>
      </c>
      <c r="D38" s="85">
        <v>0</v>
      </c>
      <c r="E38" s="85">
        <v>5</v>
      </c>
      <c r="F38" s="85">
        <v>5</v>
      </c>
      <c r="G38" s="85">
        <v>5</v>
      </c>
      <c r="H38" s="85">
        <v>5</v>
      </c>
      <c r="I38" s="85">
        <v>5</v>
      </c>
    </row>
    <row r="39" spans="1:9">
      <c r="A39" s="85" t="s">
        <v>202</v>
      </c>
      <c r="B39" s="90" t="s">
        <v>203</v>
      </c>
      <c r="C39" s="91">
        <v>0</v>
      </c>
      <c r="D39" s="85">
        <v>0</v>
      </c>
      <c r="E39" s="85">
        <v>2</v>
      </c>
      <c r="F39" s="85">
        <v>2</v>
      </c>
      <c r="G39" s="85">
        <v>3</v>
      </c>
      <c r="H39" s="85">
        <v>3</v>
      </c>
      <c r="I39" s="85">
        <v>3</v>
      </c>
    </row>
    <row r="40" spans="1:9">
      <c r="A40" s="93"/>
      <c r="B40" s="94"/>
      <c r="C40" s="93"/>
      <c r="D40" s="93"/>
      <c r="E40" s="93"/>
      <c r="F40" s="93"/>
      <c r="G40" s="93"/>
      <c r="H40" s="93"/>
      <c r="I40" s="93"/>
    </row>
    <row r="41" spans="1:9">
      <c r="A41" s="93"/>
      <c r="B41" s="94"/>
      <c r="C41" s="93"/>
      <c r="D41" s="93"/>
      <c r="E41" s="93"/>
      <c r="F41" s="93"/>
      <c r="G41" s="93"/>
      <c r="H41" s="93"/>
      <c r="I41" s="93"/>
    </row>
    <row r="42" spans="1:9">
      <c r="A42" s="93"/>
      <c r="B42" s="94"/>
      <c r="C42" s="93"/>
      <c r="D42" s="93"/>
      <c r="E42" s="93"/>
      <c r="F42" s="93"/>
      <c r="G42" s="93"/>
      <c r="H42" s="93"/>
      <c r="I42" s="93"/>
    </row>
    <row r="43" spans="1:9">
      <c r="A43" s="66"/>
      <c r="B43" s="95"/>
      <c r="C43" s="66"/>
      <c r="D43" s="66"/>
      <c r="E43" s="66"/>
      <c r="F43" s="66"/>
      <c r="G43" s="66"/>
      <c r="H43" s="66"/>
      <c r="I43" s="66"/>
    </row>
    <row r="44" spans="1:9">
      <c r="A44" s="66"/>
      <c r="B44" s="95"/>
      <c r="C44" s="66"/>
      <c r="D44" s="66"/>
      <c r="E44" s="66"/>
      <c r="F44" s="66"/>
      <c r="G44" s="66"/>
      <c r="H44" s="66"/>
      <c r="I44" s="66"/>
    </row>
    <row r="45" spans="1:9">
      <c r="A45" s="66"/>
      <c r="B45" s="95"/>
      <c r="C45" s="66"/>
      <c r="D45" s="66"/>
      <c r="E45" s="66"/>
      <c r="F45" s="66"/>
      <c r="G45" s="66"/>
      <c r="H45" s="66"/>
      <c r="I45" s="66"/>
    </row>
    <row r="46" spans="1:9">
      <c r="A46" s="66"/>
      <c r="B46" s="95"/>
      <c r="C46" s="66"/>
      <c r="D46" s="66"/>
      <c r="E46" s="66"/>
      <c r="F46" s="66"/>
      <c r="G46" s="66"/>
      <c r="H46" s="66"/>
      <c r="I46" s="66"/>
    </row>
    <row r="47" spans="1:9">
      <c r="A47" s="66"/>
      <c r="B47" s="95"/>
      <c r="C47" s="66"/>
      <c r="D47" s="66"/>
      <c r="E47" s="66"/>
      <c r="F47" s="66"/>
      <c r="G47" s="66"/>
      <c r="H47" s="66"/>
      <c r="I47" s="66"/>
    </row>
    <row r="48" spans="1:9">
      <c r="A48" s="66"/>
      <c r="B48" s="95"/>
      <c r="C48" s="66"/>
      <c r="D48" s="66"/>
      <c r="E48" s="66"/>
      <c r="F48" s="66"/>
      <c r="G48" s="66"/>
      <c r="H48" s="66"/>
      <c r="I48" s="66"/>
    </row>
    <row r="49" spans="1:9">
      <c r="A49" s="66"/>
      <c r="B49" s="95"/>
      <c r="C49" s="66"/>
      <c r="D49" s="66"/>
      <c r="E49" s="66"/>
      <c r="F49" s="66"/>
      <c r="G49" s="66"/>
      <c r="H49" s="66"/>
      <c r="I49" s="66"/>
    </row>
    <row r="50" spans="1:9">
      <c r="A50" s="66"/>
      <c r="B50" s="95"/>
      <c r="C50" s="66"/>
      <c r="D50" s="66"/>
      <c r="E50" s="66"/>
      <c r="F50" s="66"/>
      <c r="G50" s="66"/>
      <c r="H50" s="66"/>
      <c r="I50" s="66"/>
    </row>
    <row r="51" spans="1:9">
      <c r="A51" s="66"/>
      <c r="B51" s="95"/>
      <c r="C51" s="66"/>
      <c r="D51" s="66"/>
      <c r="E51" s="66"/>
      <c r="F51" s="66"/>
      <c r="G51" s="66"/>
      <c r="H51" s="66"/>
      <c r="I51" s="66"/>
    </row>
    <row r="52" spans="1:9">
      <c r="A52" s="66"/>
      <c r="B52" s="95"/>
      <c r="C52" s="66"/>
      <c r="D52" s="66"/>
      <c r="E52" s="66"/>
      <c r="F52" s="66"/>
      <c r="G52" s="66"/>
      <c r="H52" s="66"/>
      <c r="I52" s="66"/>
    </row>
    <row r="53" spans="1:9">
      <c r="A53" s="66"/>
      <c r="B53" s="95"/>
      <c r="C53" s="66"/>
      <c r="D53" s="66"/>
      <c r="E53" s="66"/>
      <c r="F53" s="66"/>
      <c r="G53" s="66"/>
      <c r="H53" s="66"/>
      <c r="I53" s="66"/>
    </row>
    <row r="54" spans="1:9">
      <c r="A54" s="66"/>
      <c r="B54" s="95"/>
      <c r="C54" s="66"/>
      <c r="D54" s="66"/>
      <c r="E54" s="66"/>
      <c r="F54" s="66"/>
      <c r="G54" s="66"/>
      <c r="H54" s="66"/>
      <c r="I54" s="66"/>
    </row>
    <row r="55" spans="1:9">
      <c r="A55" s="66"/>
      <c r="B55" s="95"/>
      <c r="C55" s="66"/>
      <c r="D55" s="66"/>
      <c r="E55" s="66"/>
      <c r="F55" s="66"/>
      <c r="G55" s="66"/>
      <c r="H55" s="66"/>
      <c r="I55" s="66"/>
    </row>
    <row r="56" spans="1:9">
      <c r="A56" s="66"/>
      <c r="B56" s="95"/>
      <c r="C56" s="66"/>
      <c r="D56" s="66"/>
      <c r="E56" s="66"/>
      <c r="F56" s="66"/>
      <c r="G56" s="66"/>
      <c r="H56" s="66"/>
      <c r="I56" s="66"/>
    </row>
    <row r="57" spans="1:9">
      <c r="A57" s="66"/>
      <c r="B57" s="95"/>
      <c r="C57" s="66"/>
      <c r="D57" s="66"/>
      <c r="E57" s="66"/>
      <c r="F57" s="66"/>
      <c r="G57" s="66"/>
      <c r="H57" s="66"/>
      <c r="I57" s="66"/>
    </row>
    <row r="58" spans="1:9">
      <c r="A58" s="66"/>
      <c r="B58" s="95"/>
      <c r="C58" s="66"/>
      <c r="D58" s="66"/>
      <c r="E58" s="66"/>
      <c r="F58" s="66"/>
      <c r="G58" s="66"/>
      <c r="H58" s="66"/>
      <c r="I58" s="66"/>
    </row>
    <row r="59" spans="1:9">
      <c r="A59" s="66"/>
      <c r="B59" s="95"/>
      <c r="C59" s="66"/>
      <c r="D59" s="66"/>
      <c r="E59" s="66"/>
      <c r="F59" s="66"/>
      <c r="G59" s="66"/>
      <c r="H59" s="66"/>
      <c r="I59" s="66"/>
    </row>
    <row r="60" spans="1:9">
      <c r="A60" s="66"/>
      <c r="B60" s="95"/>
      <c r="C60" s="66"/>
      <c r="D60" s="66"/>
      <c r="E60" s="66"/>
      <c r="F60" s="66"/>
      <c r="G60" s="66"/>
      <c r="H60" s="66"/>
      <c r="I60" s="66"/>
    </row>
    <row r="61" spans="1:9">
      <c r="A61" s="66"/>
      <c r="B61" s="95"/>
      <c r="C61" s="66"/>
      <c r="D61" s="66"/>
      <c r="E61" s="66"/>
      <c r="F61" s="66"/>
      <c r="G61" s="66"/>
      <c r="H61" s="66"/>
      <c r="I61" s="66"/>
    </row>
    <row r="62" spans="1:9">
      <c r="A62" s="66"/>
      <c r="B62" s="95"/>
      <c r="C62" s="66"/>
      <c r="D62" s="66"/>
      <c r="E62" s="66"/>
      <c r="F62" s="66"/>
      <c r="G62" s="66"/>
      <c r="H62" s="66"/>
      <c r="I62" s="66"/>
    </row>
    <row r="63" spans="1:9">
      <c r="A63" s="66"/>
      <c r="B63" s="95"/>
      <c r="C63" s="66"/>
      <c r="D63" s="66"/>
      <c r="E63" s="66"/>
      <c r="F63" s="66"/>
      <c r="G63" s="66"/>
      <c r="H63" s="66"/>
      <c r="I63" s="66"/>
    </row>
    <row r="64" spans="1:9">
      <c r="A64" s="66"/>
      <c r="B64" s="95"/>
      <c r="C64" s="66"/>
      <c r="D64" s="66"/>
      <c r="E64" s="66"/>
      <c r="F64" s="66"/>
      <c r="G64" s="66"/>
      <c r="H64" s="66"/>
      <c r="I64" s="66"/>
    </row>
    <row r="65" spans="1:9">
      <c r="A65" s="66"/>
      <c r="B65" s="95"/>
      <c r="C65" s="66"/>
      <c r="D65" s="66"/>
      <c r="E65" s="66"/>
      <c r="F65" s="66"/>
      <c r="G65" s="66"/>
      <c r="H65" s="66"/>
      <c r="I65" s="66"/>
    </row>
    <row r="66" spans="1:9">
      <c r="A66" s="66"/>
      <c r="B66" s="95"/>
      <c r="C66" s="66"/>
      <c r="D66" s="66"/>
      <c r="E66" s="66"/>
      <c r="F66" s="66"/>
      <c r="G66" s="66"/>
      <c r="H66" s="66"/>
      <c r="I66" s="66"/>
    </row>
    <row r="67" spans="1:9">
      <c r="A67" s="66"/>
      <c r="B67" s="95"/>
      <c r="C67" s="66"/>
      <c r="D67" s="66"/>
      <c r="E67" s="66"/>
      <c r="F67" s="66"/>
      <c r="G67" s="66"/>
      <c r="H67" s="66"/>
      <c r="I67" s="66"/>
    </row>
    <row r="68" spans="1:9">
      <c r="A68" s="66"/>
      <c r="B68" s="95"/>
      <c r="C68" s="66"/>
      <c r="D68" s="66"/>
      <c r="E68" s="66"/>
      <c r="F68" s="66"/>
      <c r="G68" s="66"/>
      <c r="H68" s="66"/>
      <c r="I68" s="66"/>
    </row>
    <row r="69" spans="1:9">
      <c r="A69" s="66"/>
      <c r="B69" s="95"/>
      <c r="C69" s="66"/>
      <c r="D69" s="66"/>
      <c r="E69" s="66"/>
      <c r="F69" s="66"/>
      <c r="G69" s="66"/>
      <c r="H69" s="66"/>
      <c r="I69" s="66"/>
    </row>
    <row r="70" spans="1:9">
      <c r="A70" s="66"/>
      <c r="B70" s="95"/>
      <c r="C70" s="66"/>
      <c r="D70" s="66"/>
      <c r="E70" s="66"/>
      <c r="F70" s="66"/>
      <c r="G70" s="66"/>
      <c r="H70" s="66"/>
      <c r="I70" s="66"/>
    </row>
  </sheetData>
  <mergeCells count="10">
    <mergeCell ref="A8:A9"/>
    <mergeCell ref="B8:B9"/>
    <mergeCell ref="C8:D8"/>
    <mergeCell ref="E8:I8"/>
    <mergeCell ref="A1:B1"/>
    <mergeCell ref="G1:I1"/>
    <mergeCell ref="B3:I3"/>
    <mergeCell ref="A4:I4"/>
    <mergeCell ref="A5:I5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ВПО по ВЭД</vt:lpstr>
      <vt:lpstr>ВПО по ОКСО</vt:lpstr>
      <vt:lpstr>СПО по ВЕД</vt:lpstr>
      <vt:lpstr>СПО по ОКСО</vt:lpstr>
      <vt:lpstr>Профессии по ВЕД</vt:lpstr>
      <vt:lpstr>Профессии по ОКСО</vt:lpstr>
      <vt:lpstr>'ВПО по ВЭД'!Заголовки_для_печати</vt:lpstr>
      <vt:lpstr>'ВПО по ОКСО'!Заголовки_для_печати</vt:lpstr>
    </vt:vector>
  </TitlesOfParts>
  <Company>Миистерство финансов Хабаровского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earomanova</dc:creator>
  <cp:lastModifiedBy>Специалист</cp:lastModifiedBy>
  <cp:lastPrinted>2019-10-28T02:47:37Z</cp:lastPrinted>
  <dcterms:created xsi:type="dcterms:W3CDTF">2018-05-31T05:36:29Z</dcterms:created>
  <dcterms:modified xsi:type="dcterms:W3CDTF">2021-01-15T04:32:03Z</dcterms:modified>
</cp:coreProperties>
</file>